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9735"/>
  </bookViews>
  <sheets>
    <sheet name="Teamindeling" sheetId="14" r:id="rId1"/>
    <sheet name="speelschema" sheetId="18" r:id="rId2"/>
    <sheet name="Score formulier" sheetId="17" r:id="rId3"/>
    <sheet name="Kleedkamerindeling" sheetId="16" r:id="rId4"/>
    <sheet name="Veldaanduiding" sheetId="13" r:id="rId5"/>
    <sheet name="Blad1" sheetId="15" state="hidden" r:id="rId6"/>
  </sheets>
  <definedNames>
    <definedName name="_xlnm.Print_Area" localSheetId="3">Kleedkamerindeling!$A$1:$C$39</definedName>
    <definedName name="_xlnm.Print_Area" localSheetId="2">'Score formulier'!$A$1:$H$40</definedName>
    <definedName name="_xlnm.Print_Area" localSheetId="1">speelschema!$A$1:$L$96</definedName>
    <definedName name="_xlnm.Print_Area" localSheetId="0">Teamindeling!$A$1:$Q$51</definedName>
  </definedNames>
  <calcPr calcId="145621"/>
</workbook>
</file>

<file path=xl/calcChain.xml><?xml version="1.0" encoding="utf-8"?>
<calcChain xmlns="http://schemas.openxmlformats.org/spreadsheetml/2006/main">
  <c r="I69" i="18" l="1"/>
  <c r="I76" i="18"/>
  <c r="I90" i="18"/>
  <c r="I92" i="18"/>
  <c r="I85" i="18"/>
  <c r="I81" i="18"/>
  <c r="I74" i="18"/>
  <c r="I96" i="18"/>
  <c r="I94" i="18"/>
  <c r="I82" i="18"/>
  <c r="I78" i="18"/>
  <c r="I93" i="18"/>
  <c r="I89" i="18"/>
  <c r="I77" i="18"/>
  <c r="I73" i="18"/>
  <c r="I88" i="18"/>
  <c r="I84" i="18"/>
  <c r="I80" i="18"/>
  <c r="I68" i="18"/>
  <c r="I62" i="18"/>
  <c r="I61" i="18"/>
  <c r="I60" i="18"/>
  <c r="G47" i="18"/>
  <c r="G63" i="18"/>
  <c r="G35" i="18"/>
  <c r="B95" i="18"/>
  <c r="G9" i="18" l="1"/>
  <c r="G51" i="18" l="1"/>
  <c r="A19" i="18" l="1"/>
  <c r="A15" i="18"/>
  <c r="A40" i="17" l="1"/>
  <c r="A10" i="17"/>
  <c r="C24" i="16"/>
  <c r="A28" i="16"/>
  <c r="C30" i="16"/>
  <c r="C29" i="16"/>
  <c r="C28" i="16"/>
  <c r="A29" i="16"/>
  <c r="C23" i="16"/>
  <c r="A25" i="16"/>
  <c r="A24" i="16"/>
  <c r="A23" i="16"/>
  <c r="C20" i="16"/>
  <c r="C19" i="16"/>
  <c r="C18" i="16"/>
  <c r="A15" i="16"/>
  <c r="A14" i="16"/>
  <c r="A13" i="16"/>
  <c r="A38" i="16"/>
  <c r="C34" i="16"/>
  <c r="C39" i="16"/>
  <c r="A10" i="16"/>
  <c r="C10" i="16" s="1"/>
  <c r="A9" i="16"/>
  <c r="C9" i="16" s="1"/>
  <c r="A8" i="16"/>
  <c r="C8" i="16" s="1"/>
  <c r="A34" i="16"/>
  <c r="I58" i="18"/>
  <c r="I57" i="18"/>
  <c r="I56" i="18"/>
  <c r="I54" i="18"/>
  <c r="I53" i="18"/>
  <c r="I52" i="18"/>
  <c r="I50" i="18"/>
  <c r="I49" i="18"/>
  <c r="I48" i="18"/>
  <c r="I46" i="18"/>
  <c r="I45" i="18"/>
  <c r="I44" i="18"/>
  <c r="I42" i="18"/>
  <c r="I41" i="18"/>
  <c r="I40" i="18"/>
  <c r="I38" i="18"/>
  <c r="I37" i="18"/>
  <c r="I36" i="18"/>
  <c r="I30" i="18"/>
  <c r="I29" i="18"/>
  <c r="I28" i="18"/>
  <c r="I22" i="18"/>
  <c r="I21" i="18"/>
  <c r="I20" i="18"/>
  <c r="I37" i="17" l="1"/>
  <c r="I36" i="17"/>
  <c r="I39" i="17"/>
  <c r="I38" i="17"/>
  <c r="I35" i="17"/>
  <c r="I40" i="17"/>
  <c r="B5" i="18"/>
  <c r="G27" i="18" s="1"/>
  <c r="B4" i="18"/>
  <c r="I8" i="18"/>
  <c r="I7" i="18"/>
  <c r="G60" i="18" s="1"/>
  <c r="I6" i="18"/>
  <c r="E78" i="18" s="1"/>
  <c r="I5" i="18"/>
  <c r="I4" i="18"/>
  <c r="G8" i="18"/>
  <c r="G7" i="18"/>
  <c r="G83" i="18" s="1"/>
  <c r="G6" i="18"/>
  <c r="G5" i="18"/>
  <c r="G4" i="18"/>
  <c r="E9" i="18"/>
  <c r="G79" i="18" s="1"/>
  <c r="E8" i="18"/>
  <c r="E7" i="18"/>
  <c r="E6" i="18"/>
  <c r="E5" i="18"/>
  <c r="E4" i="18"/>
  <c r="B8" i="18"/>
  <c r="B7" i="18"/>
  <c r="B6" i="18"/>
  <c r="E64" i="18" l="1"/>
  <c r="G91" i="18"/>
  <c r="G75" i="18"/>
  <c r="E26" i="18"/>
  <c r="G68" i="18"/>
  <c r="A15" i="17"/>
  <c r="G30" i="18"/>
  <c r="E68" i="18"/>
  <c r="A19" i="17"/>
  <c r="E92" i="18"/>
  <c r="G92" i="18"/>
  <c r="A35" i="17"/>
  <c r="G94" i="18"/>
  <c r="A39" i="17"/>
  <c r="G76" i="18"/>
  <c r="G45" i="18"/>
  <c r="E66" i="18"/>
  <c r="A7" i="17"/>
  <c r="G53" i="18"/>
  <c r="A16" i="17"/>
  <c r="G46" i="18"/>
  <c r="E53" i="18"/>
  <c r="A20" i="17"/>
  <c r="G96" i="18"/>
  <c r="G56" i="18"/>
  <c r="A28" i="17"/>
  <c r="G66" i="18"/>
  <c r="E77" i="18"/>
  <c r="A36" i="17"/>
  <c r="E48" i="18"/>
  <c r="A5" i="17"/>
  <c r="E36" i="18"/>
  <c r="G62" i="18"/>
  <c r="G48" i="18"/>
  <c r="A8" i="17"/>
  <c r="G36" i="18"/>
  <c r="E61" i="18"/>
  <c r="A17" i="17"/>
  <c r="E40" i="18"/>
  <c r="G18" i="18"/>
  <c r="A25" i="17"/>
  <c r="G41" i="18"/>
  <c r="E80" i="18"/>
  <c r="A29" i="17"/>
  <c r="E62" i="18"/>
  <c r="A37" i="17"/>
  <c r="E81" i="18"/>
  <c r="A6" i="17"/>
  <c r="G85" i="18"/>
  <c r="E44" i="18"/>
  <c r="E76" i="18"/>
  <c r="G33" i="18"/>
  <c r="A9" i="17"/>
  <c r="E86" i="18"/>
  <c r="A18" i="17"/>
  <c r="G78" i="18"/>
  <c r="E89" i="18"/>
  <c r="G34" i="18"/>
  <c r="A26" i="17"/>
  <c r="E88" i="18"/>
  <c r="A30" i="17"/>
  <c r="E96" i="18"/>
  <c r="E46" i="18"/>
  <c r="A38" i="17"/>
  <c r="E32" i="18"/>
  <c r="G37" i="18"/>
  <c r="E60" i="18"/>
  <c r="G77" i="18"/>
  <c r="E74" i="18"/>
  <c r="A27" i="17"/>
  <c r="E49" i="18"/>
  <c r="G40" i="18"/>
  <c r="J36" i="17"/>
  <c r="J37" i="17"/>
  <c r="J40" i="17"/>
  <c r="M40" i="17" s="1"/>
  <c r="J35" i="17"/>
  <c r="J39" i="17"/>
  <c r="J38" i="17"/>
  <c r="G17" i="18"/>
  <c r="E37" i="18"/>
  <c r="E84" i="18"/>
  <c r="G28" i="18"/>
  <c r="E93" i="18"/>
  <c r="G64" i="18"/>
  <c r="E34" i="18"/>
  <c r="G82" i="18"/>
  <c r="E85" i="18"/>
  <c r="E24" i="18"/>
  <c r="G25" i="18"/>
  <c r="E72" i="18"/>
  <c r="E45" i="18"/>
  <c r="E29" i="18"/>
  <c r="G93" i="18"/>
  <c r="G80" i="18"/>
  <c r="E82" i="18"/>
  <c r="E21" i="18"/>
  <c r="G22" i="18"/>
  <c r="G72" i="18"/>
  <c r="E42" i="18"/>
  <c r="G90" i="18"/>
  <c r="G61" i="18"/>
  <c r="G44" i="18"/>
  <c r="G29" i="18"/>
  <c r="E94" i="18"/>
  <c r="E16" i="18"/>
  <c r="G32" i="18"/>
  <c r="E18" i="18"/>
  <c r="G20" i="18"/>
  <c r="E70" i="18"/>
  <c r="G38" i="18"/>
  <c r="G88" i="18"/>
  <c r="E90" i="18"/>
  <c r="E28" i="18"/>
  <c r="E30" i="18"/>
  <c r="G52" i="18"/>
  <c r="G57" i="18"/>
  <c r="E57" i="18"/>
  <c r="E65" i="18"/>
  <c r="E50" i="18"/>
  <c r="G54" i="18"/>
  <c r="E33" i="18"/>
  <c r="E17" i="18"/>
  <c r="G81" i="18"/>
  <c r="G65" i="18"/>
  <c r="G50" i="18"/>
  <c r="E20" i="18"/>
  <c r="G84" i="18"/>
  <c r="E69" i="18"/>
  <c r="E54" i="18"/>
  <c r="E38" i="18"/>
  <c r="E22" i="18"/>
  <c r="G86" i="18"/>
  <c r="G70" i="18"/>
  <c r="E56" i="18"/>
  <c r="E41" i="18"/>
  <c r="E25" i="18"/>
  <c r="G89" i="18"/>
  <c r="G73" i="18"/>
  <c r="G58" i="18"/>
  <c r="G42" i="18"/>
  <c r="G49" i="18"/>
  <c r="E52" i="18"/>
  <c r="G69" i="18"/>
  <c r="E73" i="18"/>
  <c r="E58" i="18"/>
  <c r="G74" i="18"/>
  <c r="G16" i="18"/>
  <c r="G21" i="18"/>
  <c r="G24" i="18"/>
  <c r="G26" i="18"/>
  <c r="N17" i="18" l="1"/>
  <c r="O17" i="18"/>
  <c r="N18" i="18"/>
  <c r="O18" i="18"/>
  <c r="N20" i="18"/>
  <c r="O20" i="18"/>
  <c r="N21" i="18"/>
  <c r="O21" i="18"/>
  <c r="N22" i="18"/>
  <c r="O22" i="18"/>
  <c r="N24" i="18"/>
  <c r="O24" i="18"/>
  <c r="N25" i="18"/>
  <c r="O25" i="18"/>
  <c r="N26" i="18"/>
  <c r="O26" i="18"/>
  <c r="N28" i="18"/>
  <c r="O28" i="18"/>
  <c r="N29" i="18"/>
  <c r="O29" i="18"/>
  <c r="N30" i="18"/>
  <c r="O30" i="18"/>
  <c r="N32" i="18"/>
  <c r="O32" i="18"/>
  <c r="N33" i="18"/>
  <c r="O33" i="18"/>
  <c r="N34" i="18"/>
  <c r="O34" i="18"/>
  <c r="N36" i="18"/>
  <c r="O36" i="18"/>
  <c r="N37" i="18"/>
  <c r="O37" i="18"/>
  <c r="N38" i="18"/>
  <c r="O38" i="18"/>
  <c r="N40" i="18"/>
  <c r="O40" i="18"/>
  <c r="N41" i="18"/>
  <c r="O41" i="18"/>
  <c r="N42" i="18"/>
  <c r="O42" i="18"/>
  <c r="N44" i="18"/>
  <c r="O44" i="18"/>
  <c r="N45" i="18"/>
  <c r="O45" i="18"/>
  <c r="N46" i="18"/>
  <c r="O46" i="18"/>
  <c r="N48" i="18"/>
  <c r="O48" i="18"/>
  <c r="N49" i="18"/>
  <c r="O49" i="18"/>
  <c r="N50" i="18"/>
  <c r="O50" i="18"/>
  <c r="N52" i="18"/>
  <c r="O52" i="18"/>
  <c r="N53" i="18"/>
  <c r="O53" i="18"/>
  <c r="N54" i="18"/>
  <c r="O54" i="18"/>
  <c r="N56" i="18"/>
  <c r="O56" i="18"/>
  <c r="N57" i="18"/>
  <c r="O57" i="18"/>
  <c r="N58" i="18"/>
  <c r="O58" i="18"/>
  <c r="N60" i="18"/>
  <c r="O60" i="18"/>
  <c r="N61" i="18"/>
  <c r="O61" i="18"/>
  <c r="N62" i="18"/>
  <c r="O62" i="18"/>
  <c r="N64" i="18"/>
  <c r="O64" i="18"/>
  <c r="N65" i="18"/>
  <c r="O65" i="18"/>
  <c r="N66" i="18"/>
  <c r="O66" i="18"/>
  <c r="N68" i="18"/>
  <c r="O68" i="18"/>
  <c r="N69" i="18"/>
  <c r="O69" i="18"/>
  <c r="N70" i="18"/>
  <c r="O70" i="18"/>
  <c r="N72" i="18"/>
  <c r="O72" i="18"/>
  <c r="N73" i="18"/>
  <c r="O73" i="18"/>
  <c r="N74" i="18"/>
  <c r="O74" i="18"/>
  <c r="N76" i="18"/>
  <c r="O76" i="18"/>
  <c r="N77" i="18"/>
  <c r="O77" i="18"/>
  <c r="N78" i="18"/>
  <c r="O78" i="18"/>
  <c r="N80" i="18"/>
  <c r="O80" i="18"/>
  <c r="N81" i="18"/>
  <c r="O81" i="18"/>
  <c r="N82" i="18"/>
  <c r="O82" i="18"/>
  <c r="N84" i="18"/>
  <c r="O84" i="18"/>
  <c r="N85" i="18"/>
  <c r="O85" i="18"/>
  <c r="N86" i="18"/>
  <c r="O86" i="18"/>
  <c r="N88" i="18"/>
  <c r="O88" i="18"/>
  <c r="N89" i="18"/>
  <c r="O89" i="18"/>
  <c r="N90" i="18"/>
  <c r="O90" i="18"/>
  <c r="N92" i="18"/>
  <c r="O92" i="18"/>
  <c r="N93" i="18"/>
  <c r="O93" i="18"/>
  <c r="N94" i="18"/>
  <c r="O94" i="18"/>
  <c r="O16" i="18"/>
  <c r="N16" i="18"/>
  <c r="C116" i="15"/>
  <c r="C119" i="15" s="1"/>
  <c r="B116" i="15"/>
  <c r="B119" i="15" s="1"/>
  <c r="C115" i="15"/>
  <c r="C118" i="15" s="1"/>
  <c r="B115" i="15"/>
  <c r="B118" i="15" s="1"/>
  <c r="C114" i="15"/>
  <c r="C117" i="15" s="1"/>
  <c r="B114" i="15"/>
  <c r="B117" i="15" s="1"/>
  <c r="C107" i="15"/>
  <c r="C110" i="15" s="1"/>
  <c r="B107" i="15"/>
  <c r="B110" i="15" s="1"/>
  <c r="C106" i="15"/>
  <c r="C109" i="15" s="1"/>
  <c r="B106" i="15"/>
  <c r="B109" i="15" s="1"/>
  <c r="C105" i="15"/>
  <c r="C108" i="15" s="1"/>
  <c r="B105" i="15"/>
  <c r="B108" i="15" s="1"/>
  <c r="C98" i="15"/>
  <c r="C101" i="15" s="1"/>
  <c r="B98" i="15"/>
  <c r="B101" i="15" s="1"/>
  <c r="C97" i="15"/>
  <c r="C100" i="15" s="1"/>
  <c r="B97" i="15"/>
  <c r="B100" i="15" s="1"/>
  <c r="C96" i="15"/>
  <c r="C99" i="15" s="1"/>
  <c r="B96" i="15"/>
  <c r="B99" i="15" s="1"/>
  <c r="C89" i="15"/>
  <c r="C92" i="15" s="1"/>
  <c r="B89" i="15"/>
  <c r="B92" i="15" s="1"/>
  <c r="C88" i="15"/>
  <c r="C91" i="15" s="1"/>
  <c r="B88" i="15"/>
  <c r="B91" i="15" s="1"/>
  <c r="C87" i="15"/>
  <c r="C90" i="15" s="1"/>
  <c r="B87" i="15"/>
  <c r="B90" i="15" s="1"/>
  <c r="C80" i="15"/>
  <c r="C83" i="15" s="1"/>
  <c r="B80" i="15"/>
  <c r="B83" i="15" s="1"/>
  <c r="C79" i="15"/>
  <c r="C82" i="15" s="1"/>
  <c r="B79" i="15"/>
  <c r="B82" i="15" s="1"/>
  <c r="C78" i="15"/>
  <c r="C81" i="15" s="1"/>
  <c r="B78" i="15"/>
  <c r="B81" i="15" s="1"/>
  <c r="C69" i="15"/>
  <c r="C72" i="15" s="1"/>
  <c r="C70" i="15"/>
  <c r="C73" i="15" s="1"/>
  <c r="C71" i="15"/>
  <c r="C74" i="15" s="1"/>
  <c r="B70" i="15"/>
  <c r="B73" i="15" s="1"/>
  <c r="B71" i="15"/>
  <c r="B74" i="15" s="1"/>
  <c r="B69" i="15"/>
  <c r="B72" i="15" s="1"/>
  <c r="I19" i="17" l="1"/>
  <c r="I15" i="17"/>
  <c r="I18" i="17"/>
  <c r="I17" i="17"/>
  <c r="B16" i="18"/>
  <c r="A20" i="18" s="1"/>
  <c r="B20" i="18" s="1"/>
  <c r="A24" i="18" s="1"/>
  <c r="A17" i="18"/>
  <c r="A18" i="18" s="1"/>
  <c r="B24" i="18" l="1"/>
  <c r="A28" i="18" s="1"/>
  <c r="A23" i="18"/>
  <c r="B18" i="18"/>
  <c r="I16" i="17"/>
  <c r="I30" i="17"/>
  <c r="B17" i="18"/>
  <c r="A21" i="18" s="1"/>
  <c r="B21" i="18" s="1"/>
  <c r="A25" i="18" s="1"/>
  <c r="B25" i="18" s="1"/>
  <c r="A29" i="18" s="1"/>
  <c r="B29" i="18" s="1"/>
  <c r="A33" i="18" s="1"/>
  <c r="B33" i="18" s="1"/>
  <c r="A37" i="18" s="1"/>
  <c r="B37" i="18" s="1"/>
  <c r="A41" i="18" s="1"/>
  <c r="B41" i="18" s="1"/>
  <c r="A45" i="18" s="1"/>
  <c r="B45" i="18" s="1"/>
  <c r="A49" i="18" s="1"/>
  <c r="B49" i="18" s="1"/>
  <c r="A53" i="18" s="1"/>
  <c r="B53" i="18" s="1"/>
  <c r="A57" i="18" s="1"/>
  <c r="B57" i="18" s="1"/>
  <c r="A61" i="18" s="1"/>
  <c r="B61" i="18" s="1"/>
  <c r="A65" i="18" s="1"/>
  <c r="B65" i="18" s="1"/>
  <c r="A69" i="18" s="1"/>
  <c r="B69" i="18" s="1"/>
  <c r="A73" i="18" s="1"/>
  <c r="B73" i="18" s="1"/>
  <c r="A77" i="18" s="1"/>
  <c r="B77" i="18" s="1"/>
  <c r="A81" i="18" s="1"/>
  <c r="B81" i="18" s="1"/>
  <c r="A85" i="18" s="1"/>
  <c r="B85" i="18" s="1"/>
  <c r="A89" i="18" s="1"/>
  <c r="B89" i="18" s="1"/>
  <c r="A93" i="18" s="1"/>
  <c r="B93" i="18" s="1"/>
  <c r="I20" i="17"/>
  <c r="B28" i="18" l="1"/>
  <c r="A32" i="18" s="1"/>
  <c r="A27" i="18"/>
  <c r="A22" i="18"/>
  <c r="B22" i="18" s="1"/>
  <c r="B15" i="18"/>
  <c r="J20" i="17"/>
  <c r="M20" i="17" s="1"/>
  <c r="J16" i="17"/>
  <c r="M16" i="17" s="1"/>
  <c r="J18" i="17"/>
  <c r="M18" i="17" s="1"/>
  <c r="J15" i="17"/>
  <c r="M15" i="17" s="1"/>
  <c r="J17" i="17"/>
  <c r="M17" i="17" s="1"/>
  <c r="J19" i="17"/>
  <c r="M19" i="17" s="1"/>
  <c r="I26" i="17"/>
  <c r="I27" i="17"/>
  <c r="I28" i="17"/>
  <c r="I29" i="17"/>
  <c r="I25" i="17"/>
  <c r="B32" i="18" l="1"/>
  <c r="A36" i="18" s="1"/>
  <c r="A31" i="18"/>
  <c r="A26" i="18"/>
  <c r="B26" i="18" s="1"/>
  <c r="B19" i="18"/>
  <c r="J30" i="17"/>
  <c r="M30" i="17" s="1"/>
  <c r="J25" i="17"/>
  <c r="J29" i="17"/>
  <c r="J27" i="17"/>
  <c r="J28" i="17"/>
  <c r="J26" i="17"/>
  <c r="B36" i="18" l="1"/>
  <c r="A40" i="18" s="1"/>
  <c r="A35" i="18"/>
  <c r="A30" i="18"/>
  <c r="B30" i="18" s="1"/>
  <c r="B23" i="18"/>
  <c r="B40" i="18" l="1"/>
  <c r="A44" i="18" s="1"/>
  <c r="A39" i="18"/>
  <c r="A34" i="18"/>
  <c r="B34" i="18" s="1"/>
  <c r="B27" i="18"/>
  <c r="B44" i="18" l="1"/>
  <c r="A48" i="18" s="1"/>
  <c r="A43" i="18"/>
  <c r="A38" i="18"/>
  <c r="B38" i="18" s="1"/>
  <c r="B31" i="18"/>
  <c r="B48" i="18" l="1"/>
  <c r="A52" i="18" s="1"/>
  <c r="A47" i="18"/>
  <c r="A42" i="18"/>
  <c r="B42" i="18" s="1"/>
  <c r="B35" i="18"/>
  <c r="B52" i="18" l="1"/>
  <c r="A56" i="18" s="1"/>
  <c r="A51" i="18"/>
  <c r="A46" i="18"/>
  <c r="B46" i="18" s="1"/>
  <c r="B39" i="18"/>
  <c r="B56" i="18" l="1"/>
  <c r="A60" i="18" s="1"/>
  <c r="A55" i="18"/>
  <c r="A50" i="18"/>
  <c r="B50" i="18" s="1"/>
  <c r="B43" i="18"/>
  <c r="B60" i="18" l="1"/>
  <c r="A64" i="18" s="1"/>
  <c r="A59" i="18"/>
  <c r="A54" i="18"/>
  <c r="B54" i="18" s="1"/>
  <c r="B47" i="18"/>
  <c r="B64" i="18" l="1"/>
  <c r="A68" i="18" s="1"/>
  <c r="A63" i="18"/>
  <c r="A58" i="18"/>
  <c r="B58" i="18" s="1"/>
  <c r="B51" i="18"/>
  <c r="B68" i="18" l="1"/>
  <c r="A72" i="18" s="1"/>
  <c r="A67" i="18"/>
  <c r="A62" i="18"/>
  <c r="B62" i="18" s="1"/>
  <c r="B55" i="18"/>
  <c r="B72" i="18" l="1"/>
  <c r="A76" i="18" s="1"/>
  <c r="A71" i="18"/>
  <c r="A66" i="18"/>
  <c r="B66" i="18" s="1"/>
  <c r="B59" i="18"/>
  <c r="B76" i="18" l="1"/>
  <c r="A80" i="18" s="1"/>
  <c r="A75" i="18"/>
  <c r="A70" i="18"/>
  <c r="B70" i="18" s="1"/>
  <c r="B63" i="18"/>
  <c r="B80" i="18" l="1"/>
  <c r="A84" i="18" s="1"/>
  <c r="A79" i="18"/>
  <c r="A74" i="18"/>
  <c r="B74" i="18" s="1"/>
  <c r="B67" i="18"/>
  <c r="B84" i="18" l="1"/>
  <c r="A88" i="18" s="1"/>
  <c r="A83" i="18"/>
  <c r="A78" i="18"/>
  <c r="B78" i="18" s="1"/>
  <c r="B71" i="18"/>
  <c r="B88" i="18" l="1"/>
  <c r="A92" i="18" s="1"/>
  <c r="A87" i="18"/>
  <c r="A82" i="18"/>
  <c r="B82" i="18" s="1"/>
  <c r="B75" i="18"/>
  <c r="B92" i="18" l="1"/>
  <c r="A96" i="18" s="1"/>
  <c r="A91" i="18"/>
  <c r="A86" i="18"/>
  <c r="B86" i="18" s="1"/>
  <c r="B79" i="18"/>
  <c r="B96" i="18" l="1"/>
  <c r="A95" i="18"/>
  <c r="A90" i="18"/>
  <c r="B90" i="18" s="1"/>
  <c r="B83" i="18"/>
  <c r="A94" i="18" l="1"/>
  <c r="B94" i="18" s="1"/>
  <c r="B91" i="18" s="1"/>
  <c r="B87" i="18"/>
</calcChain>
</file>

<file path=xl/sharedStrings.xml><?xml version="1.0" encoding="utf-8"?>
<sst xmlns="http://schemas.openxmlformats.org/spreadsheetml/2006/main" count="837" uniqueCount="295">
  <si>
    <t>Scheidsrechters</t>
  </si>
  <si>
    <t>VELD 1A</t>
  </si>
  <si>
    <t>VELD 1B</t>
  </si>
  <si>
    <t>VELD 2A</t>
  </si>
  <si>
    <t>VELD 2B</t>
  </si>
  <si>
    <t>Rommeltoernooi Poule A</t>
  </si>
  <si>
    <t>Mystery Guest</t>
  </si>
  <si>
    <t xml:space="preserve">Einer Geth Noch </t>
  </si>
  <si>
    <t>Ronald Prins</t>
  </si>
  <si>
    <t>Matthieu Strijk</t>
  </si>
  <si>
    <t>Gijs de Bruin</t>
  </si>
  <si>
    <t>Colin van Rijk</t>
  </si>
  <si>
    <t>Rommeltoernooi Poule B</t>
  </si>
  <si>
    <t>Gratis Bier in de kantine</t>
  </si>
  <si>
    <t>Henk Brummel</t>
  </si>
  <si>
    <t>Bertus Brummel</t>
  </si>
  <si>
    <t>Rene Brummel</t>
  </si>
  <si>
    <t>Gerben Immeker</t>
  </si>
  <si>
    <t>Bas Angelier</t>
  </si>
  <si>
    <t>Gerard Immeker</t>
  </si>
  <si>
    <t>Real Regio'72</t>
  </si>
  <si>
    <t>Arjan van Triest</t>
  </si>
  <si>
    <t>Johan Beumer</t>
  </si>
  <si>
    <t>Herman &amp; Colin Goudbeek</t>
  </si>
  <si>
    <t>Arjan van Huffelen</t>
  </si>
  <si>
    <t>Martin &amp; Tonny Dollenkamp</t>
  </si>
  <si>
    <t>Floris Visch</t>
  </si>
  <si>
    <t>Mark van Huffelen</t>
  </si>
  <si>
    <t>Rick van Mourik</t>
  </si>
  <si>
    <t>Alex Hofmeijer</t>
  </si>
  <si>
    <t>Jordi Wijngaards</t>
  </si>
  <si>
    <t>Barry Kamphuis</t>
  </si>
  <si>
    <t>Gillian van Essen</t>
  </si>
  <si>
    <t>Jos Breden</t>
  </si>
  <si>
    <t>Erik Ellens</t>
  </si>
  <si>
    <t>Michiel Nijpjes</t>
  </si>
  <si>
    <t>Niels Kervel</t>
  </si>
  <si>
    <t>Berry Schut</t>
  </si>
  <si>
    <t>Peter Bosch</t>
  </si>
  <si>
    <t>Bram van Heuven</t>
  </si>
  <si>
    <t>10-13 uur</t>
  </si>
  <si>
    <t>Rinus Koetsier</t>
  </si>
  <si>
    <t>Klaas Zondergeld</t>
  </si>
  <si>
    <t>Gerbert Tiemens</t>
  </si>
  <si>
    <t>Willem van Huffelen</t>
  </si>
  <si>
    <t>Melvin?</t>
  </si>
  <si>
    <t>Hans Dijksterhuis?</t>
  </si>
  <si>
    <t>Georg Eenhoorn</t>
  </si>
  <si>
    <t>Jan van Werven?</t>
  </si>
  <si>
    <t>Kleedkamer 1</t>
  </si>
  <si>
    <t>Kleedkamer 2</t>
  </si>
  <si>
    <t>Kleedkamer 3</t>
  </si>
  <si>
    <t xml:space="preserve">Kleedkamer 4 </t>
  </si>
  <si>
    <t>Kleedkamer 5</t>
  </si>
  <si>
    <t>Kleedkamer 6</t>
  </si>
  <si>
    <t>Kleedkamer 7</t>
  </si>
  <si>
    <t>Kleedkamer 8</t>
  </si>
  <si>
    <t>Kleedkamer 9</t>
  </si>
  <si>
    <t>Kleedkamer 10</t>
  </si>
  <si>
    <t>Wedstrijd</t>
  </si>
  <si>
    <t>Totaal</t>
  </si>
  <si>
    <t>Plaats</t>
  </si>
  <si>
    <t xml:space="preserve"> Poule A</t>
  </si>
  <si>
    <t>Poule B</t>
  </si>
  <si>
    <t>W. Pannekoek Metsel- en Tegelwerk</t>
  </si>
  <si>
    <t>Wijnand Pannekoek</t>
  </si>
  <si>
    <t>Jacco Witteveen</t>
  </si>
  <si>
    <t>Jan Willem van Gortel</t>
  </si>
  <si>
    <t>Inez van 't Einde</t>
  </si>
  <si>
    <t>Pieter Siwabessy</t>
  </si>
  <si>
    <t>Jordy Biesterbos</t>
  </si>
  <si>
    <t>Jesper Bourgonje</t>
  </si>
  <si>
    <t>Kevin Pannekoek</t>
  </si>
  <si>
    <t>Wiljan van Westerveld</t>
  </si>
  <si>
    <t>Marijn Visser</t>
  </si>
  <si>
    <t>Twan Beumer</t>
  </si>
  <si>
    <t>Leon Kamphuis</t>
  </si>
  <si>
    <t>Rommeltoernooi Poule C</t>
  </si>
  <si>
    <t>Poule C</t>
  </si>
  <si>
    <t>Poule A</t>
  </si>
  <si>
    <t>ronde 1</t>
  </si>
  <si>
    <t>ronde 2</t>
  </si>
  <si>
    <t>ronde 3</t>
  </si>
  <si>
    <t>ronde 4</t>
  </si>
  <si>
    <t>ronde 5</t>
  </si>
  <si>
    <t>ronde 6</t>
  </si>
  <si>
    <t>Scheidsrechter 1</t>
  </si>
  <si>
    <t>Scheidsrechter 2</t>
  </si>
  <si>
    <t>Scheidsrechter 3</t>
  </si>
  <si>
    <t>Johan vd Wal</t>
  </si>
  <si>
    <t>nieuw</t>
  </si>
  <si>
    <t>F pupillen</t>
  </si>
  <si>
    <t>E pupillen</t>
  </si>
  <si>
    <t>D pupillen</t>
  </si>
  <si>
    <t>scheidsrechters</t>
  </si>
  <si>
    <t>Aanvang</t>
  </si>
  <si>
    <t>Eind Tijd</t>
  </si>
  <si>
    <t>Poule</t>
  </si>
  <si>
    <t>Veld</t>
  </si>
  <si>
    <t>Thuis team</t>
  </si>
  <si>
    <t>Uitteam</t>
  </si>
  <si>
    <t>Uitslag</t>
  </si>
  <si>
    <t>A</t>
  </si>
  <si>
    <t>B</t>
  </si>
  <si>
    <t>C</t>
  </si>
  <si>
    <t>1B</t>
  </si>
  <si>
    <t>2A</t>
  </si>
  <si>
    <t>2B</t>
  </si>
  <si>
    <t xml:space="preserve"> -</t>
  </si>
  <si>
    <t>Scheidsrechter</t>
  </si>
  <si>
    <t>nieuw 2</t>
  </si>
  <si>
    <t>Nr</t>
  </si>
  <si>
    <t>Verwerking</t>
  </si>
  <si>
    <t>Kleedkamerindeling Zaterdag 09 juni</t>
  </si>
  <si>
    <t>Rommelpot toernooi 2018</t>
  </si>
  <si>
    <t>Jan van Schoonhoven</t>
  </si>
  <si>
    <t>Steven Kneppers</t>
  </si>
  <si>
    <t>Hans Dijksterhuis</t>
  </si>
  <si>
    <t>Johan van de Wal</t>
  </si>
  <si>
    <t>AFC Apeldoorn</t>
  </si>
  <si>
    <t>Barbara Ellens</t>
  </si>
  <si>
    <t>Suzan van de Steeg</t>
  </si>
  <si>
    <t>Eva Seenok</t>
  </si>
  <si>
    <t>Sander Kiezebrink</t>
  </si>
  <si>
    <t>Martin Hesseling</t>
  </si>
  <si>
    <t>Barbara de Hulster</t>
  </si>
  <si>
    <t>Pitty Patrol</t>
  </si>
  <si>
    <t>Paula Schut</t>
  </si>
  <si>
    <t>Cindy Vergeer</t>
  </si>
  <si>
    <t>Dennis Kuijper</t>
  </si>
  <si>
    <t>Jocelyn van Hoorne</t>
  </si>
  <si>
    <t>Joas van Ieperen</t>
  </si>
  <si>
    <t>Sjaffelstede United</t>
  </si>
  <si>
    <t>Jimmy</t>
  </si>
  <si>
    <t>Osse</t>
  </si>
  <si>
    <t>Chris</t>
  </si>
  <si>
    <t>Tomac</t>
  </si>
  <si>
    <t>Kallo</t>
  </si>
  <si>
    <t>Mars</t>
  </si>
  <si>
    <t>Rinus</t>
  </si>
  <si>
    <t>Sanne</t>
  </si>
  <si>
    <t>Ad</t>
  </si>
  <si>
    <t>VIOS 4</t>
  </si>
  <si>
    <t>Dennis Pannekoek</t>
  </si>
  <si>
    <t>Erik Koldenhof</t>
  </si>
  <si>
    <t>Domeniek Colly</t>
  </si>
  <si>
    <t>Dian van Huffelen</t>
  </si>
  <si>
    <t>Brummels</t>
  </si>
  <si>
    <t>Mathijs Mossink</t>
  </si>
  <si>
    <t>Collin Brunekreeft</t>
  </si>
  <si>
    <t>Joey Winter &amp; JP Grave</t>
  </si>
  <si>
    <t>Mike de Jong &amp; Ruud Frieling</t>
  </si>
  <si>
    <t>Erik Wortman &amp; Julius Wille</t>
  </si>
  <si>
    <t xml:space="preserve">Justus de Lange &amp; Coen </t>
  </si>
  <si>
    <t>Nick Zuiderwijk &amp; Coen Westerveld</t>
  </si>
  <si>
    <t>Robbert Roffel &amp; Bryan Winter</t>
  </si>
  <si>
    <t>Ricardo Steneker &amp; Daniel Heering</t>
  </si>
  <si>
    <t>Patrick Jansen</t>
  </si>
  <si>
    <t>VIOS Dames 1.0</t>
  </si>
  <si>
    <t>Estelle van Wijngeeren</t>
  </si>
  <si>
    <t>Mandy Vogel</t>
  </si>
  <si>
    <t>Eva Roffel</t>
  </si>
  <si>
    <t>Myrthe Talacua</t>
  </si>
  <si>
    <t>Sarah Ronner</t>
  </si>
  <si>
    <t>VIOS Dames 2.0</t>
  </si>
  <si>
    <t>Simone Gijsbertse</t>
  </si>
  <si>
    <t>Nicole Bos</t>
  </si>
  <si>
    <t>Mirte Visser</t>
  </si>
  <si>
    <t>Suraya Tahapary</t>
  </si>
  <si>
    <t>Madelon Liefers</t>
  </si>
  <si>
    <t>Naomi Schuring</t>
  </si>
  <si>
    <t>Nienke Gorelikow</t>
  </si>
  <si>
    <t>Joost mag het weten</t>
  </si>
  <si>
    <t>Julian Kneppers</t>
  </si>
  <si>
    <t>Joost Bosch &amp; Owen Sangers</t>
  </si>
  <si>
    <t>Wie is er</t>
  </si>
  <si>
    <t>Sanne Witteveen</t>
  </si>
  <si>
    <t>Lisanne Schreurs</t>
  </si>
  <si>
    <t>Sarah Verbeek</t>
  </si>
  <si>
    <t>Germaine Hulleman</t>
  </si>
  <si>
    <t>Maud Huysman</t>
  </si>
  <si>
    <t>Isabel van Rijssen</t>
  </si>
  <si>
    <t>Esther &amp; Deborah Kers</t>
  </si>
  <si>
    <t>Britt Weelink &amp; Sita Slijkhuis</t>
  </si>
  <si>
    <t>Tessa van Huffelen</t>
  </si>
  <si>
    <t>Thijs van 't Einde</t>
  </si>
  <si>
    <t xml:space="preserve">Voulon Licht en Geluid </t>
  </si>
  <si>
    <t>Wilco Liefers &amp; Alex van Zuuk</t>
  </si>
  <si>
    <t>Pompiewompie</t>
  </si>
  <si>
    <t>Rutger Visch</t>
  </si>
  <si>
    <t>Jurgen Boeve</t>
  </si>
  <si>
    <t>Lex Schoemaker</t>
  </si>
  <si>
    <t>Vincent van Eemous</t>
  </si>
  <si>
    <t>Bas van de Haar</t>
  </si>
  <si>
    <t>Aldo Kuyt</t>
  </si>
  <si>
    <t>Boet Wassink</t>
  </si>
  <si>
    <t>Arik Roelofsen</t>
  </si>
  <si>
    <t>Robbert de Beer</t>
  </si>
  <si>
    <t>Jan Kuyt</t>
  </si>
  <si>
    <t>Julian Smit</t>
  </si>
  <si>
    <t>Mauro Rodijk</t>
  </si>
  <si>
    <t>Stefano Tiemes</t>
  </si>
  <si>
    <t>Tom den Besten</t>
  </si>
  <si>
    <t>Olaf Zondergeld</t>
  </si>
  <si>
    <t>Daan Gorelikow</t>
  </si>
  <si>
    <t>Special Guest</t>
  </si>
  <si>
    <t>Veldje 4 is van ons</t>
  </si>
  <si>
    <t>Danny Kiezebrink</t>
  </si>
  <si>
    <t>Kevin van 't Erve</t>
  </si>
  <si>
    <t>Don van Rijk</t>
  </si>
  <si>
    <t>Martijn van Zuuk</t>
  </si>
  <si>
    <t>Martijn Kalk</t>
  </si>
  <si>
    <t>Sander Kalk</t>
  </si>
  <si>
    <t>Stephan Polman</t>
  </si>
  <si>
    <t>Mark van Grup</t>
  </si>
  <si>
    <t>Ilona Nieuwzwaag</t>
  </si>
  <si>
    <t>Maurits Vonck</t>
  </si>
  <si>
    <t>Jos &amp; Belinda van der Waaij</t>
  </si>
  <si>
    <t>Mark Steenbruggen</t>
  </si>
  <si>
    <t>Jose Steenbruggen</t>
  </si>
  <si>
    <t>Arjen Vedder</t>
  </si>
  <si>
    <t>Sietse van der Zwaag</t>
  </si>
  <si>
    <t>Sanneke  van der Zwaag</t>
  </si>
  <si>
    <t>Team fc APKRUIVAASZUWE</t>
  </si>
  <si>
    <t>Mathijs Meijer</t>
  </si>
  <si>
    <t>Ulis Talacua</t>
  </si>
  <si>
    <t>Bas Romkema</t>
  </si>
  <si>
    <t>Ruben de Bruin ©</t>
  </si>
  <si>
    <t>Niek Sangers</t>
  </si>
  <si>
    <t>Robert Kers</t>
  </si>
  <si>
    <t>Wouter Stegeman</t>
  </si>
  <si>
    <t>Daan Kuyt</t>
  </si>
  <si>
    <t>Indy Rodijk &amp; Gijs Vos ©</t>
  </si>
  <si>
    <t>Nick Roelofs</t>
  </si>
  <si>
    <t>Robin de Vries</t>
  </si>
  <si>
    <t>Yente Stoker</t>
  </si>
  <si>
    <t>Daphne Smit</t>
  </si>
  <si>
    <t>Sanne van Mossel</t>
  </si>
  <si>
    <t>Lois Sluijmers</t>
  </si>
  <si>
    <t>Sacha Berenschot</t>
  </si>
  <si>
    <t>Madelief Visch</t>
  </si>
  <si>
    <t>Lucas Sluijmers</t>
  </si>
  <si>
    <t>FC Smitvrees</t>
  </si>
  <si>
    <t>Rommeltoernooi Poule D</t>
  </si>
  <si>
    <t>Poule D</t>
  </si>
  <si>
    <t>Extra</t>
  </si>
  <si>
    <t>Johan Koop</t>
  </si>
  <si>
    <t>Dahley</t>
  </si>
  <si>
    <t>Danny</t>
  </si>
  <si>
    <t>Jaap</t>
  </si>
  <si>
    <t>Joey</t>
  </si>
  <si>
    <t>Luuk</t>
  </si>
  <si>
    <t>Nick</t>
  </si>
  <si>
    <t>Nino</t>
  </si>
  <si>
    <t>Stefan</t>
  </si>
  <si>
    <t>Extra wedstrijden tegen deelnemers uit poule B</t>
  </si>
  <si>
    <t>Jacco Verstraten</t>
  </si>
  <si>
    <t>Jasper Verstraten</t>
  </si>
  <si>
    <t>Ruben Soppe</t>
  </si>
  <si>
    <t>Villa Kakelbont 1</t>
  </si>
  <si>
    <t>Villa Kakelbont 2</t>
  </si>
  <si>
    <t>Villa Kakelbont 3</t>
  </si>
  <si>
    <t>Villa Kakelbont 4</t>
  </si>
  <si>
    <t>Dames uit teams</t>
  </si>
  <si>
    <t>Dames uit team</t>
  </si>
  <si>
    <t>Heren uit teams</t>
  </si>
  <si>
    <t>Team Grote Meneer</t>
  </si>
  <si>
    <t>Dennis de Jong</t>
  </si>
  <si>
    <t>Ozan Borlu</t>
  </si>
  <si>
    <t>Noah Tuasela</t>
  </si>
  <si>
    <t>Maikel Gerritsen</t>
  </si>
  <si>
    <t>Alex Beltman</t>
  </si>
  <si>
    <t>Gerrit Sangers</t>
  </si>
  <si>
    <t>Nick Sangers</t>
  </si>
  <si>
    <t>Dennis Berkhof</t>
  </si>
  <si>
    <t>Martie &amp; Patrick Topfer</t>
  </si>
  <si>
    <t>Teun van Breukelen</t>
  </si>
  <si>
    <t>Patrick van Diepen</t>
  </si>
  <si>
    <t>Jeffrey van Norel</t>
  </si>
  <si>
    <t>Menno van Zuuk</t>
  </si>
  <si>
    <t>Julien Mulder</t>
  </si>
  <si>
    <t>Danny Dijkhuizen</t>
  </si>
  <si>
    <t>Mark Tosseram</t>
  </si>
  <si>
    <t>Ronald Bomhof</t>
  </si>
  <si>
    <t>Egbert Veldhuis Kwekerij &amp; Hovenier</t>
  </si>
  <si>
    <t>1A</t>
  </si>
  <si>
    <t>Bubble Voetbal</t>
  </si>
  <si>
    <t>Geen</t>
  </si>
  <si>
    <t>FC Linksbuitenadem</t>
  </si>
  <si>
    <t>VIOS C2</t>
  </si>
  <si>
    <t>Extra wedstrijden                         tegen deelnemers                              uit poule C</t>
  </si>
  <si>
    <t>Extra wedstrijden                         tegen deelnemers                                 uit poule B</t>
  </si>
  <si>
    <t>Alex Kappers</t>
  </si>
  <si>
    <t>……………………..</t>
  </si>
  <si>
    <t>Fulltime playboys en Mauro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</si>
</sst>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0"/>
      <name val="Arial"/>
      <family val="2"/>
    </font>
    <font>
      <sz val="12"/>
      <name val="Times New Roman"/>
      <family val="1"/>
    </font>
    <font>
      <b/>
      <sz val="24"/>
      <color indexed="9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20"/>
      <color indexed="9"/>
      <name val="Times New Roman"/>
      <family val="1"/>
    </font>
    <font>
      <sz val="20"/>
      <name val="Times New Roman"/>
      <family val="1"/>
    </font>
    <font>
      <b/>
      <sz val="20"/>
      <name val="Times New Roman"/>
      <family val="1"/>
    </font>
    <font>
      <sz val="20"/>
      <color rgb="FFFF0000"/>
      <name val="Times New Roman"/>
      <family val="1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sz val="10"/>
      <color theme="0" tint="-0.34998626667073579"/>
      <name val="Arial"/>
      <family val="2"/>
    </font>
    <font>
      <b/>
      <sz val="14"/>
      <color rgb="FFFF0000"/>
      <name val="Times New Roman"/>
      <family val="1"/>
    </font>
    <font>
      <b/>
      <sz val="20"/>
      <color theme="0"/>
      <name val="Times New Roman"/>
      <family val="1"/>
    </font>
    <font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4" borderId="0" applyNumberFormat="0" applyBorder="0" applyAlignment="0" applyProtection="0"/>
    <xf numFmtId="0" fontId="8" fillId="7" borderId="1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3" borderId="7" applyNumberFormat="0" applyFont="0" applyAlignment="0" applyProtection="0"/>
    <xf numFmtId="0" fontId="14" fillId="3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2">
    <xf numFmtId="0" fontId="0" fillId="0" borderId="0" xfId="0"/>
    <xf numFmtId="0" fontId="24" fillId="0" borderId="0" xfId="0" applyFont="1" applyAlignment="1">
      <alignment horizontal="center"/>
    </xf>
    <xf numFmtId="0" fontId="26" fillId="0" borderId="0" xfId="37" applyFont="1"/>
    <xf numFmtId="0" fontId="24" fillId="0" borderId="0" xfId="37" applyFont="1" applyAlignment="1">
      <alignment horizontal="center"/>
    </xf>
    <xf numFmtId="0" fontId="24" fillId="0" borderId="0" xfId="37" applyFont="1"/>
    <xf numFmtId="0" fontId="27" fillId="0" borderId="0" xfId="37" applyFont="1" applyFill="1" applyBorder="1" applyAlignment="1">
      <alignment horizontal="center"/>
    </xf>
    <xf numFmtId="0" fontId="24" fillId="27" borderId="14" xfId="37" applyFont="1" applyFill="1" applyBorder="1" applyAlignment="1">
      <alignment horizontal="center"/>
    </xf>
    <xf numFmtId="0" fontId="24" fillId="0" borderId="0" xfId="37" applyFont="1" applyBorder="1" applyAlignment="1">
      <alignment horizontal="center"/>
    </xf>
    <xf numFmtId="0" fontId="24" fillId="27" borderId="15" xfId="37" applyFont="1" applyFill="1" applyBorder="1" applyAlignment="1">
      <alignment horizontal="center"/>
    </xf>
    <xf numFmtId="0" fontId="24" fillId="24" borderId="0" xfId="37" applyFont="1" applyFill="1" applyBorder="1" applyAlignment="1">
      <alignment horizontal="center"/>
    </xf>
    <xf numFmtId="0" fontId="24" fillId="24" borderId="0" xfId="37" applyFont="1" applyFill="1" applyAlignment="1">
      <alignment horizontal="center"/>
    </xf>
    <xf numFmtId="0" fontId="24" fillId="28" borderId="14" xfId="37" applyFont="1" applyFill="1" applyBorder="1" applyAlignment="1">
      <alignment horizontal="center"/>
    </xf>
    <xf numFmtId="0" fontId="24" fillId="28" borderId="15" xfId="37" applyFont="1" applyFill="1" applyBorder="1" applyAlignment="1">
      <alignment horizontal="center"/>
    </xf>
    <xf numFmtId="0" fontId="1" fillId="0" borderId="0" xfId="0" applyFont="1"/>
    <xf numFmtId="0" fontId="20" fillId="0" borderId="0" xfId="0" applyFont="1"/>
    <xf numFmtId="0" fontId="21" fillId="0" borderId="0" xfId="0" applyFont="1"/>
    <xf numFmtId="0" fontId="28" fillId="0" borderId="0" xfId="37" applyFont="1" applyAlignment="1">
      <alignment horizontal="center"/>
    </xf>
    <xf numFmtId="0" fontId="30" fillId="0" borderId="0" xfId="37" applyFont="1" applyAlignment="1">
      <alignment horizontal="center"/>
    </xf>
    <xf numFmtId="0" fontId="31" fillId="0" borderId="0" xfId="37" applyFont="1" applyAlignment="1">
      <alignment horizontal="center"/>
    </xf>
    <xf numFmtId="0" fontId="29" fillId="26" borderId="19" xfId="37" applyFont="1" applyFill="1" applyBorder="1" applyAlignment="1">
      <alignment horizontal="center"/>
    </xf>
    <xf numFmtId="0" fontId="32" fillId="0" borderId="20" xfId="37" applyFont="1" applyBorder="1" applyAlignment="1">
      <alignment horizontal="center"/>
    </xf>
    <xf numFmtId="0" fontId="30" fillId="0" borderId="20" xfId="37" applyFont="1" applyBorder="1" applyAlignment="1">
      <alignment horizontal="center"/>
    </xf>
    <xf numFmtId="0" fontId="32" fillId="0" borderId="21" xfId="37" applyFont="1" applyBorder="1" applyAlignment="1">
      <alignment horizontal="center"/>
    </xf>
    <xf numFmtId="0" fontId="30" fillId="0" borderId="21" xfId="37" applyFont="1" applyBorder="1" applyAlignment="1">
      <alignment horizontal="center"/>
    </xf>
    <xf numFmtId="0" fontId="28" fillId="0" borderId="0" xfId="37" applyFont="1"/>
    <xf numFmtId="0" fontId="33" fillId="26" borderId="10" xfId="37" applyFont="1" applyFill="1" applyBorder="1" applyAlignment="1">
      <alignment horizontal="center"/>
    </xf>
    <xf numFmtId="0" fontId="33" fillId="26" borderId="13" xfId="37" applyFont="1" applyFill="1" applyBorder="1" applyAlignment="1">
      <alignment horizontal="center"/>
    </xf>
    <xf numFmtId="0" fontId="34" fillId="29" borderId="14" xfId="37" applyFont="1" applyFill="1" applyBorder="1" applyAlignment="1">
      <alignment horizontal="center"/>
    </xf>
    <xf numFmtId="0" fontId="28" fillId="29" borderId="16" xfId="37" applyFont="1" applyFill="1" applyBorder="1" applyAlignment="1">
      <alignment horizontal="center"/>
    </xf>
    <xf numFmtId="0" fontId="28" fillId="29" borderId="17" xfId="37" applyFont="1" applyFill="1" applyBorder="1" applyAlignment="1">
      <alignment horizontal="center"/>
    </xf>
    <xf numFmtId="0" fontId="28" fillId="27" borderId="16" xfId="37" applyFont="1" applyFill="1" applyBorder="1" applyAlignment="1">
      <alignment horizontal="center"/>
    </xf>
    <xf numFmtId="0" fontId="28" fillId="27" borderId="17" xfId="37" applyFont="1" applyFill="1" applyBorder="1" applyAlignment="1">
      <alignment horizontal="center"/>
    </xf>
    <xf numFmtId="0" fontId="28" fillId="27" borderId="14" xfId="37" applyFont="1" applyFill="1" applyBorder="1" applyAlignment="1">
      <alignment horizontal="center"/>
    </xf>
    <xf numFmtId="0" fontId="28" fillId="27" borderId="15" xfId="37" applyFont="1" applyFill="1" applyBorder="1" applyAlignment="1">
      <alignment horizontal="center"/>
    </xf>
    <xf numFmtId="0" fontId="28" fillId="27" borderId="12" xfId="37" applyFont="1" applyFill="1" applyBorder="1" applyAlignment="1">
      <alignment horizontal="center"/>
    </xf>
    <xf numFmtId="0" fontId="28" fillId="27" borderId="18" xfId="37" applyFont="1" applyFill="1" applyBorder="1" applyAlignment="1">
      <alignment horizontal="center"/>
    </xf>
    <xf numFmtId="0" fontId="28" fillId="28" borderId="14" xfId="37" applyFont="1" applyFill="1" applyBorder="1" applyAlignment="1">
      <alignment horizontal="center"/>
    </xf>
    <xf numFmtId="0" fontId="28" fillId="28" borderId="16" xfId="37" applyFont="1" applyFill="1" applyBorder="1" applyAlignment="1">
      <alignment horizontal="center"/>
    </xf>
    <xf numFmtId="0" fontId="28" fillId="28" borderId="17" xfId="37" applyFont="1" applyFill="1" applyBorder="1" applyAlignment="1">
      <alignment horizontal="center"/>
    </xf>
    <xf numFmtId="0" fontId="24" fillId="30" borderId="14" xfId="37" applyFont="1" applyFill="1" applyBorder="1" applyAlignment="1">
      <alignment horizontal="center"/>
    </xf>
    <xf numFmtId="0" fontId="24" fillId="30" borderId="15" xfId="37" applyFont="1" applyFill="1" applyBorder="1" applyAlignment="1">
      <alignment horizontal="center"/>
    </xf>
    <xf numFmtId="0" fontId="28" fillId="30" borderId="14" xfId="37" applyFont="1" applyFill="1" applyBorder="1" applyAlignment="1">
      <alignment horizontal="center"/>
    </xf>
    <xf numFmtId="0" fontId="28" fillId="30" borderId="16" xfId="37" applyFont="1" applyFill="1" applyBorder="1" applyAlignment="1">
      <alignment horizontal="center"/>
    </xf>
    <xf numFmtId="0" fontId="28" fillId="30" borderId="17" xfId="37" applyFont="1" applyFill="1" applyBorder="1" applyAlignment="1">
      <alignment horizontal="center"/>
    </xf>
    <xf numFmtId="0" fontId="28" fillId="30" borderId="15" xfId="37" applyFont="1" applyFill="1" applyBorder="1" applyAlignment="1">
      <alignment horizontal="center"/>
    </xf>
    <xf numFmtId="0" fontId="28" fillId="30" borderId="12" xfId="37" applyFont="1" applyFill="1" applyBorder="1" applyAlignment="1">
      <alignment horizontal="center"/>
    </xf>
    <xf numFmtId="0" fontId="28" fillId="30" borderId="18" xfId="37" applyFont="1" applyFill="1" applyBorder="1" applyAlignment="1">
      <alignment horizontal="center"/>
    </xf>
    <xf numFmtId="20" fontId="0" fillId="0" borderId="0" xfId="0" applyNumberFormat="1"/>
    <xf numFmtId="0" fontId="0" fillId="25" borderId="0" xfId="0" applyFill="1"/>
    <xf numFmtId="0" fontId="0" fillId="27" borderId="0" xfId="0" applyFill="1"/>
    <xf numFmtId="0" fontId="1" fillId="27" borderId="0" xfId="0" applyFont="1" applyFill="1"/>
    <xf numFmtId="0" fontId="1" fillId="25" borderId="0" xfId="0" applyFont="1" applyFill="1"/>
    <xf numFmtId="0" fontId="21" fillId="32" borderId="0" xfId="0" applyFont="1" applyFill="1"/>
    <xf numFmtId="0" fontId="33" fillId="26" borderId="11" xfId="37" applyFont="1" applyFill="1" applyBorder="1" applyAlignment="1">
      <alignment horizontal="center"/>
    </xf>
    <xf numFmtId="0" fontId="22" fillId="31" borderId="10" xfId="0" applyFont="1" applyFill="1" applyBorder="1" applyAlignment="1">
      <alignment horizontal="center"/>
    </xf>
    <xf numFmtId="20" fontId="0" fillId="27" borderId="14" xfId="0" applyNumberFormat="1" applyFill="1" applyBorder="1" applyAlignment="1">
      <alignment horizontal="center"/>
    </xf>
    <xf numFmtId="20" fontId="0" fillId="27" borderId="16" xfId="0" applyNumberFormat="1" applyFill="1" applyBorder="1" applyAlignment="1">
      <alignment horizontal="center"/>
    </xf>
    <xf numFmtId="20" fontId="0" fillId="28" borderId="14" xfId="0" applyNumberFormat="1" applyFill="1" applyBorder="1" applyAlignment="1">
      <alignment horizontal="center"/>
    </xf>
    <xf numFmtId="20" fontId="0" fillId="28" borderId="16" xfId="0" applyNumberFormat="1" applyFill="1" applyBorder="1" applyAlignment="1">
      <alignment horizontal="center"/>
    </xf>
    <xf numFmtId="0" fontId="0" fillId="28" borderId="16" xfId="0" applyFill="1" applyBorder="1" applyAlignment="1">
      <alignment horizontal="center"/>
    </xf>
    <xf numFmtId="20" fontId="0" fillId="30" borderId="14" xfId="0" applyNumberFormat="1" applyFill="1" applyBorder="1" applyAlignment="1">
      <alignment horizontal="center"/>
    </xf>
    <xf numFmtId="20" fontId="0" fillId="30" borderId="16" xfId="0" applyNumberFormat="1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1" fillId="32" borderId="0" xfId="0" applyFont="1" applyFill="1"/>
    <xf numFmtId="0" fontId="0" fillId="27" borderId="17" xfId="0" applyFill="1" applyBorder="1" applyAlignment="1">
      <alignment horizontal="center"/>
    </xf>
    <xf numFmtId="0" fontId="20" fillId="28" borderId="11" xfId="0" applyFont="1" applyFill="1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20" fillId="30" borderId="11" xfId="0" applyFont="1" applyFill="1" applyBorder="1" applyAlignment="1">
      <alignment horizontal="center"/>
    </xf>
    <xf numFmtId="1" fontId="28" fillId="0" borderId="0" xfId="37" applyNumberFormat="1" applyFont="1" applyAlignment="1">
      <alignment horizontal="center"/>
    </xf>
    <xf numFmtId="1" fontId="28" fillId="0" borderId="0" xfId="37" applyNumberFormat="1" applyFont="1"/>
    <xf numFmtId="20" fontId="35" fillId="0" borderId="0" xfId="0" applyNumberFormat="1" applyFont="1"/>
    <xf numFmtId="0" fontId="1" fillId="27" borderId="16" xfId="0" applyFont="1" applyFill="1" applyBorder="1" applyAlignment="1">
      <alignment horizontal="center"/>
    </xf>
    <xf numFmtId="0" fontId="1" fillId="28" borderId="16" xfId="0" applyFont="1" applyFill="1" applyBorder="1" applyAlignment="1">
      <alignment horizontal="center"/>
    </xf>
    <xf numFmtId="0" fontId="0" fillId="28" borderId="17" xfId="0" applyFill="1" applyBorder="1" applyAlignment="1">
      <alignment horizontal="center"/>
    </xf>
    <xf numFmtId="0" fontId="24" fillId="0" borderId="0" xfId="37" applyFont="1" applyFill="1" applyBorder="1" applyAlignment="1">
      <alignment horizontal="center"/>
    </xf>
    <xf numFmtId="0" fontId="1" fillId="30" borderId="16" xfId="0" applyFont="1" applyFill="1" applyBorder="1" applyAlignment="1">
      <alignment horizontal="center"/>
    </xf>
    <xf numFmtId="0" fontId="27" fillId="0" borderId="0" xfId="37" applyFont="1" applyFill="1" applyBorder="1" applyAlignment="1">
      <alignment horizontal="center"/>
    </xf>
    <xf numFmtId="0" fontId="20" fillId="27" borderId="11" xfId="0" applyFont="1" applyFill="1" applyBorder="1" applyAlignment="1">
      <alignment horizontal="center"/>
    </xf>
    <xf numFmtId="0" fontId="0" fillId="27" borderId="16" xfId="0" applyFill="1" applyBorder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33" fillId="26" borderId="11" xfId="37" applyFont="1" applyFill="1" applyBorder="1" applyAlignment="1">
      <alignment horizontal="center"/>
    </xf>
    <xf numFmtId="0" fontId="24" fillId="33" borderId="14" xfId="37" applyFont="1" applyFill="1" applyBorder="1" applyAlignment="1">
      <alignment horizontal="center"/>
    </xf>
    <xf numFmtId="0" fontId="24" fillId="33" borderId="15" xfId="37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5" xfId="0" applyFill="1" applyBorder="1" applyAlignment="1">
      <alignment horizontal="center"/>
    </xf>
    <xf numFmtId="0" fontId="0" fillId="30" borderId="17" xfId="0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20" fontId="0" fillId="33" borderId="14" xfId="0" applyNumberFormat="1" applyFill="1" applyBorder="1" applyAlignment="1">
      <alignment horizontal="center"/>
    </xf>
    <xf numFmtId="20" fontId="0" fillId="33" borderId="16" xfId="0" applyNumberFormat="1" applyFill="1" applyBorder="1" applyAlignment="1">
      <alignment horizontal="center"/>
    </xf>
    <xf numFmtId="0" fontId="1" fillId="33" borderId="16" xfId="0" applyFont="1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20" fontId="0" fillId="34" borderId="15" xfId="0" applyNumberFormat="1" applyFill="1" applyBorder="1" applyAlignment="1">
      <alignment horizontal="center"/>
    </xf>
    <xf numFmtId="20" fontId="0" fillId="34" borderId="12" xfId="0" applyNumberFormat="1" applyFill="1" applyBorder="1" applyAlignment="1">
      <alignment horizontal="center"/>
    </xf>
    <xf numFmtId="0" fontId="1" fillId="34" borderId="12" xfId="0" applyFon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37" fillId="31" borderId="19" xfId="37" applyFont="1" applyFill="1" applyBorder="1" applyAlignment="1">
      <alignment horizontal="center"/>
    </xf>
    <xf numFmtId="0" fontId="28" fillId="33" borderId="14" xfId="37" applyFont="1" applyFill="1" applyBorder="1" applyAlignment="1">
      <alignment horizontal="center"/>
    </xf>
    <xf numFmtId="0" fontId="28" fillId="33" borderId="16" xfId="37" applyFont="1" applyFill="1" applyBorder="1" applyAlignment="1">
      <alignment horizontal="center"/>
    </xf>
    <xf numFmtId="0" fontId="28" fillId="33" borderId="17" xfId="37" applyFont="1" applyFill="1" applyBorder="1" applyAlignment="1">
      <alignment horizontal="center"/>
    </xf>
    <xf numFmtId="0" fontId="28" fillId="33" borderId="15" xfId="37" applyFont="1" applyFill="1" applyBorder="1" applyAlignment="1">
      <alignment horizontal="center"/>
    </xf>
    <xf numFmtId="0" fontId="28" fillId="33" borderId="12" xfId="37" applyFont="1" applyFill="1" applyBorder="1" applyAlignment="1">
      <alignment horizontal="center"/>
    </xf>
    <xf numFmtId="0" fontId="28" fillId="33" borderId="18" xfId="37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20" fontId="21" fillId="33" borderId="14" xfId="0" applyNumberFormat="1" applyFont="1" applyFill="1" applyBorder="1" applyAlignment="1">
      <alignment horizontal="center"/>
    </xf>
    <xf numFmtId="20" fontId="21" fillId="33" borderId="16" xfId="0" applyNumberFormat="1" applyFont="1" applyFill="1" applyBorder="1" applyAlignment="1">
      <alignment horizontal="center"/>
    </xf>
    <xf numFmtId="0" fontId="21" fillId="33" borderId="17" xfId="0" applyFont="1" applyFill="1" applyBorder="1" applyAlignment="1">
      <alignment horizontal="center"/>
    </xf>
    <xf numFmtId="0" fontId="21" fillId="30" borderId="16" xfId="0" applyFont="1" applyFill="1" applyBorder="1" applyAlignment="1">
      <alignment horizontal="center"/>
    </xf>
    <xf numFmtId="20" fontId="21" fillId="30" borderId="14" xfId="0" applyNumberFormat="1" applyFont="1" applyFill="1" applyBorder="1" applyAlignment="1">
      <alignment horizontal="center"/>
    </xf>
    <xf numFmtId="20" fontId="21" fillId="30" borderId="16" xfId="0" applyNumberFormat="1" applyFont="1" applyFill="1" applyBorder="1" applyAlignment="1">
      <alignment horizontal="center"/>
    </xf>
    <xf numFmtId="0" fontId="21" fillId="30" borderId="17" xfId="0" applyFont="1" applyFill="1" applyBorder="1" applyAlignment="1">
      <alignment horizontal="center"/>
    </xf>
    <xf numFmtId="20" fontId="38" fillId="31" borderId="14" xfId="0" applyNumberFormat="1" applyFont="1" applyFill="1" applyBorder="1" applyAlignment="1">
      <alignment horizontal="center"/>
    </xf>
    <xf numFmtId="20" fontId="38" fillId="31" borderId="16" xfId="0" applyNumberFormat="1" applyFont="1" applyFill="1" applyBorder="1" applyAlignment="1">
      <alignment horizontal="center"/>
    </xf>
    <xf numFmtId="0" fontId="38" fillId="31" borderId="16" xfId="0" applyFont="1" applyFill="1" applyBorder="1" applyAlignment="1">
      <alignment horizontal="center"/>
    </xf>
    <xf numFmtId="0" fontId="38" fillId="31" borderId="17" xfId="0" applyFont="1" applyFill="1" applyBorder="1" applyAlignment="1">
      <alignment horizontal="center"/>
    </xf>
    <xf numFmtId="0" fontId="24" fillId="30" borderId="17" xfId="37" applyFont="1" applyFill="1" applyBorder="1" applyAlignment="1">
      <alignment horizontal="center"/>
    </xf>
    <xf numFmtId="0" fontId="24" fillId="30" borderId="18" xfId="37" applyFont="1" applyFill="1" applyBorder="1" applyAlignment="1">
      <alignment horizontal="center"/>
    </xf>
    <xf numFmtId="0" fontId="24" fillId="30" borderId="17" xfId="0" applyFont="1" applyFill="1" applyBorder="1" applyAlignment="1">
      <alignment horizontal="center" vertical="center"/>
    </xf>
    <xf numFmtId="0" fontId="24" fillId="27" borderId="17" xfId="37" applyFont="1" applyFill="1" applyBorder="1" applyAlignment="1">
      <alignment horizontal="center"/>
    </xf>
    <xf numFmtId="0" fontId="24" fillId="27" borderId="18" xfId="37" applyFont="1" applyFill="1" applyBorder="1" applyAlignment="1">
      <alignment horizontal="center"/>
    </xf>
    <xf numFmtId="0" fontId="24" fillId="27" borderId="17" xfId="0" applyFont="1" applyFill="1" applyBorder="1" applyAlignment="1">
      <alignment horizontal="center"/>
    </xf>
    <xf numFmtId="0" fontId="24" fillId="28" borderId="17" xfId="37" applyFont="1" applyFill="1" applyBorder="1" applyAlignment="1">
      <alignment horizontal="center"/>
    </xf>
    <xf numFmtId="0" fontId="24" fillId="28" borderId="17" xfId="0" applyFont="1" applyFill="1" applyBorder="1" applyAlignment="1">
      <alignment horizontal="center" vertical="center"/>
    </xf>
    <xf numFmtId="0" fontId="24" fillId="28" borderId="18" xfId="37" applyFont="1" applyFill="1" applyBorder="1" applyAlignment="1">
      <alignment horizontal="center"/>
    </xf>
    <xf numFmtId="0" fontId="24" fillId="33" borderId="17" xfId="37" applyFont="1" applyFill="1" applyBorder="1" applyAlignment="1">
      <alignment horizontal="center"/>
    </xf>
    <xf numFmtId="0" fontId="24" fillId="33" borderId="18" xfId="37" applyFont="1" applyFill="1" applyBorder="1" applyAlignment="1">
      <alignment horizontal="center"/>
    </xf>
    <xf numFmtId="0" fontId="1" fillId="27" borderId="12" xfId="0" applyFont="1" applyFill="1" applyBorder="1" applyAlignment="1">
      <alignment horizontal="center"/>
    </xf>
    <xf numFmtId="0" fontId="27" fillId="30" borderId="10" xfId="37" applyFont="1" applyFill="1" applyBorder="1" applyAlignment="1">
      <alignment horizontal="center"/>
    </xf>
    <xf numFmtId="0" fontId="27" fillId="30" borderId="13" xfId="37" applyFont="1" applyFill="1" applyBorder="1" applyAlignment="1">
      <alignment horizontal="center"/>
    </xf>
    <xf numFmtId="0" fontId="27" fillId="30" borderId="10" xfId="37" applyFont="1" applyFill="1" applyBorder="1" applyAlignment="1">
      <alignment horizontal="center" wrapText="1"/>
    </xf>
    <xf numFmtId="0" fontId="27" fillId="28" borderId="10" xfId="37" applyFont="1" applyFill="1" applyBorder="1" applyAlignment="1">
      <alignment horizontal="center"/>
    </xf>
    <xf numFmtId="0" fontId="27" fillId="28" borderId="13" xfId="37" applyFont="1" applyFill="1" applyBorder="1" applyAlignment="1">
      <alignment horizontal="center"/>
    </xf>
    <xf numFmtId="0" fontId="25" fillId="26" borderId="0" xfId="37" applyFont="1" applyFill="1" applyAlignment="1">
      <alignment horizontal="center" vertical="center"/>
    </xf>
    <xf numFmtId="0" fontId="27" fillId="33" borderId="10" xfId="37" quotePrefix="1" applyFont="1" applyFill="1" applyBorder="1" applyAlignment="1">
      <alignment horizontal="center"/>
    </xf>
    <xf numFmtId="0" fontId="27" fillId="33" borderId="13" xfId="37" applyFont="1" applyFill="1" applyBorder="1" applyAlignment="1">
      <alignment horizontal="center"/>
    </xf>
    <xf numFmtId="0" fontId="27" fillId="33" borderId="10" xfId="37" applyFont="1" applyFill="1" applyBorder="1" applyAlignment="1">
      <alignment horizontal="center"/>
    </xf>
    <xf numFmtId="0" fontId="36" fillId="30" borderId="22" xfId="37" applyFont="1" applyFill="1" applyBorder="1" applyAlignment="1">
      <alignment horizontal="center" vertical="center" wrapText="1"/>
    </xf>
    <xf numFmtId="0" fontId="36" fillId="30" borderId="23" xfId="37" applyFont="1" applyFill="1" applyBorder="1" applyAlignment="1">
      <alignment horizontal="center" vertical="center" wrapText="1"/>
    </xf>
    <xf numFmtId="0" fontId="36" fillId="30" borderId="24" xfId="37" applyFont="1" applyFill="1" applyBorder="1" applyAlignment="1">
      <alignment horizontal="center" vertical="center" wrapText="1"/>
    </xf>
    <xf numFmtId="0" fontId="36" fillId="30" borderId="25" xfId="37" applyFont="1" applyFill="1" applyBorder="1" applyAlignment="1">
      <alignment horizontal="center" vertical="center" wrapText="1"/>
    </xf>
    <xf numFmtId="0" fontId="36" fillId="30" borderId="26" xfId="37" applyFont="1" applyFill="1" applyBorder="1" applyAlignment="1">
      <alignment horizontal="center" vertical="center" wrapText="1"/>
    </xf>
    <xf numFmtId="0" fontId="36" fillId="30" borderId="27" xfId="37" applyFont="1" applyFill="1" applyBorder="1" applyAlignment="1">
      <alignment horizontal="center" vertical="center" wrapText="1"/>
    </xf>
    <xf numFmtId="0" fontId="27" fillId="27" borderId="10" xfId="37" applyFont="1" applyFill="1" applyBorder="1" applyAlignment="1">
      <alignment horizontal="center"/>
    </xf>
    <xf numFmtId="0" fontId="27" fillId="27" borderId="13" xfId="37" applyFont="1" applyFill="1" applyBorder="1" applyAlignment="1">
      <alignment horizontal="center"/>
    </xf>
    <xf numFmtId="0" fontId="27" fillId="28" borderId="10" xfId="37" applyFont="1" applyFill="1" applyBorder="1" applyAlignment="1">
      <alignment horizontal="center" wrapText="1"/>
    </xf>
    <xf numFmtId="0" fontId="36" fillId="33" borderId="22" xfId="37" applyFont="1" applyFill="1" applyBorder="1" applyAlignment="1">
      <alignment horizontal="center" vertical="center" wrapText="1" shrinkToFit="1"/>
    </xf>
    <xf numFmtId="0" fontId="36" fillId="33" borderId="23" xfId="37" applyFont="1" applyFill="1" applyBorder="1" applyAlignment="1">
      <alignment horizontal="center" vertical="center" wrapText="1" shrinkToFit="1"/>
    </xf>
    <xf numFmtId="0" fontId="36" fillId="33" borderId="24" xfId="37" applyFont="1" applyFill="1" applyBorder="1" applyAlignment="1">
      <alignment horizontal="center" vertical="center" wrapText="1" shrinkToFit="1"/>
    </xf>
    <xf numFmtId="0" fontId="36" fillId="33" borderId="25" xfId="37" applyFont="1" applyFill="1" applyBorder="1" applyAlignment="1">
      <alignment horizontal="center" vertical="center" wrapText="1" shrinkToFit="1"/>
    </xf>
    <xf numFmtId="0" fontId="36" fillId="33" borderId="26" xfId="37" applyFont="1" applyFill="1" applyBorder="1" applyAlignment="1">
      <alignment horizontal="center" vertical="center" wrapText="1" shrinkToFit="1"/>
    </xf>
    <xf numFmtId="0" fontId="36" fillId="33" borderId="27" xfId="37" applyFont="1" applyFill="1" applyBorder="1" applyAlignment="1">
      <alignment horizontal="center" vertical="center" wrapText="1" shrinkToFit="1"/>
    </xf>
    <xf numFmtId="0" fontId="27" fillId="30" borderId="28" xfId="37" applyFont="1" applyFill="1" applyBorder="1" applyAlignment="1">
      <alignment horizontal="center"/>
    </xf>
    <xf numFmtId="0" fontId="27" fillId="30" borderId="29" xfId="37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31" borderId="11" xfId="0" applyFont="1" applyFill="1" applyBorder="1" applyAlignment="1">
      <alignment horizontal="center"/>
    </xf>
    <xf numFmtId="0" fontId="22" fillId="31" borderId="13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30" xfId="0" applyFill="1" applyBorder="1" applyAlignment="1">
      <alignment horizontal="center" shrinkToFit="1"/>
    </xf>
    <xf numFmtId="0" fontId="0" fillId="33" borderId="31" xfId="0" applyFill="1" applyBorder="1" applyAlignment="1">
      <alignment horizontal="center" shrinkToFit="1"/>
    </xf>
    <xf numFmtId="0" fontId="0" fillId="33" borderId="12" xfId="0" applyFill="1" applyBorder="1" applyAlignment="1">
      <alignment horizontal="center"/>
    </xf>
    <xf numFmtId="0" fontId="0" fillId="30" borderId="16" xfId="0" applyFill="1" applyBorder="1" applyAlignment="1">
      <alignment horizontal="center"/>
    </xf>
    <xf numFmtId="0" fontId="0" fillId="30" borderId="17" xfId="0" applyFill="1" applyBorder="1" applyAlignment="1">
      <alignment horizontal="center"/>
    </xf>
    <xf numFmtId="0" fontId="20" fillId="30" borderId="11" xfId="0" applyFont="1" applyFill="1" applyBorder="1" applyAlignment="1">
      <alignment horizontal="center"/>
    </xf>
    <xf numFmtId="0" fontId="20" fillId="30" borderId="13" xfId="0" applyFont="1" applyFill="1" applyBorder="1" applyAlignment="1">
      <alignment horizontal="center"/>
    </xf>
    <xf numFmtId="0" fontId="0" fillId="30" borderId="12" xfId="0" applyFill="1" applyBorder="1" applyAlignment="1">
      <alignment horizontal="center"/>
    </xf>
    <xf numFmtId="0" fontId="0" fillId="30" borderId="18" xfId="0" applyFill="1" applyBorder="1" applyAlignment="1">
      <alignment horizontal="center"/>
    </xf>
    <xf numFmtId="0" fontId="33" fillId="26" borderId="11" xfId="37" applyFont="1" applyFill="1" applyBorder="1" applyAlignment="1">
      <alignment horizontal="center"/>
    </xf>
    <xf numFmtId="0" fontId="29" fillId="26" borderId="0" xfId="37" applyFont="1" applyFill="1" applyAlignment="1">
      <alignment horizontal="center"/>
    </xf>
    <xf numFmtId="0" fontId="23" fillId="0" borderId="0" xfId="0" applyFont="1" applyAlignment="1">
      <alignment horizontal="center" vertical="center"/>
    </xf>
    <xf numFmtId="20" fontId="1" fillId="31" borderId="14" xfId="0" applyNumberFormat="1" applyFont="1" applyFill="1" applyBorder="1" applyAlignment="1">
      <alignment horizontal="center"/>
    </xf>
    <xf numFmtId="20" fontId="1" fillId="31" borderId="16" xfId="0" applyNumberFormat="1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21" fillId="28" borderId="12" xfId="0" applyFont="1" applyFill="1" applyBorder="1" applyAlignment="1">
      <alignment horizontal="center"/>
    </xf>
    <xf numFmtId="0" fontId="21" fillId="27" borderId="16" xfId="0" applyFont="1" applyFill="1" applyBorder="1" applyAlignment="1">
      <alignment horizontal="center"/>
    </xf>
    <xf numFmtId="0" fontId="21" fillId="27" borderId="12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 shrinkToFit="1"/>
    </xf>
    <xf numFmtId="0" fontId="38" fillId="35" borderId="16" xfId="0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Standaard 2" xfId="37"/>
    <cellStyle name="Standaard 6" xfId="38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colors>
    <mruColors>
      <color rgb="FFFFFF66"/>
      <color rgb="FF33CC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352426</xdr:colOff>
      <xdr:row>0</xdr:row>
      <xdr:rowOff>0</xdr:rowOff>
    </xdr:from>
    <xdr:to>
      <xdr:col>13</xdr:col>
      <xdr:colOff>954308</xdr:colOff>
      <xdr:row>0</xdr:row>
      <xdr:rowOff>1419362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6" y="0"/>
          <a:ext cx="9355357" cy="1419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19050</xdr:rowOff>
    </xdr:from>
    <xdr:to>
      <xdr:col>10</xdr:col>
      <xdr:colOff>55244</xdr:colOff>
      <xdr:row>0</xdr:row>
      <xdr:rowOff>1543050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050"/>
          <a:ext cx="9113519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133350</xdr:rowOff>
    </xdr:from>
    <xdr:to>
      <xdr:col>7</xdr:col>
      <xdr:colOff>409575</xdr:colOff>
      <xdr:row>0</xdr:row>
      <xdr:rowOff>1304925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33350"/>
          <a:ext cx="6648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238125</xdr:rowOff>
    </xdr:from>
    <xdr:to>
      <xdr:col>2</xdr:col>
      <xdr:colOff>2971800</xdr:colOff>
      <xdr:row>0</xdr:row>
      <xdr:rowOff>1390650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38125"/>
          <a:ext cx="73056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6</xdr:row>
      <xdr:rowOff>142875</xdr:rowOff>
    </xdr:from>
    <xdr:to>
      <xdr:col>8</xdr:col>
      <xdr:colOff>371475</xdr:colOff>
      <xdr:row>13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114425"/>
          <a:ext cx="50196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371476</xdr:colOff>
      <xdr:row>6</xdr:row>
      <xdr:rowOff>142876</xdr:rowOff>
    </xdr:from>
    <xdr:ext cx="4876799" cy="1038224"/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1114426"/>
          <a:ext cx="4876799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371476</xdr:colOff>
      <xdr:row>65</xdr:row>
      <xdr:rowOff>142876</xdr:rowOff>
    </xdr:from>
    <xdr:ext cx="4876799" cy="885824"/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10668001"/>
          <a:ext cx="4876799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371476</xdr:colOff>
      <xdr:row>65</xdr:row>
      <xdr:rowOff>142875</xdr:rowOff>
    </xdr:from>
    <xdr:ext cx="4876799" cy="942975"/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10668000"/>
          <a:ext cx="4876799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3"/>
  <sheetViews>
    <sheetView tabSelected="1" zoomScaleNormal="100" workbookViewId="0">
      <selection activeCell="D6" sqref="D6"/>
    </sheetView>
  </sheetViews>
  <sheetFormatPr defaultRowHeight="15.75" x14ac:dyDescent="0.25"/>
  <cols>
    <col min="1" max="1" width="3" style="3" customWidth="1"/>
    <col min="2" max="2" width="36.7109375" style="3" customWidth="1"/>
    <col min="3" max="3" width="3.28515625" style="3" customWidth="1"/>
    <col min="4" max="4" width="3.28515625" style="3" bestFit="1" customWidth="1"/>
    <col min="5" max="5" width="31.28515625" style="3" customWidth="1"/>
    <col min="6" max="6" width="2.5703125" style="3" customWidth="1"/>
    <col min="7" max="7" width="3.28515625" style="3" bestFit="1" customWidth="1"/>
    <col min="8" max="8" width="36.42578125" style="3" customWidth="1"/>
    <col min="9" max="9" width="9.140625" style="4"/>
    <col min="10" max="10" width="2.140625" style="4" bestFit="1" customWidth="1"/>
    <col min="11" max="11" width="40.28515625" style="4" customWidth="1"/>
    <col min="12" max="12" width="4" style="4" customWidth="1"/>
    <col min="13" max="13" width="2.140625" style="4" bestFit="1" customWidth="1"/>
    <col min="14" max="14" width="33.42578125" style="4" customWidth="1"/>
    <col min="15" max="15" width="4.42578125" style="4" customWidth="1"/>
    <col min="16" max="16" width="2.140625" style="4" bestFit="1" customWidth="1"/>
    <col min="17" max="17" width="33.140625" style="4" customWidth="1"/>
    <col min="18" max="16384" width="9.140625" style="4"/>
  </cols>
  <sheetData>
    <row r="1" spans="1:17" s="1" customFormat="1" ht="124.5" customHeight="1" x14ac:dyDescent="0.25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32.25" customHeight="1" x14ac:dyDescent="0.25"/>
    <row r="3" spans="1:17" s="2" customFormat="1" ht="30.75" x14ac:dyDescent="0.45">
      <c r="A3" s="135" t="s">
        <v>5</v>
      </c>
      <c r="B3" s="135"/>
      <c r="C3" s="135"/>
      <c r="D3" s="135"/>
      <c r="E3" s="135"/>
      <c r="F3" s="135"/>
      <c r="G3" s="135"/>
      <c r="H3" s="135"/>
      <c r="J3" s="135" t="s">
        <v>77</v>
      </c>
      <c r="K3" s="135"/>
      <c r="L3" s="135"/>
      <c r="M3" s="135"/>
      <c r="N3" s="135"/>
      <c r="O3" s="135"/>
      <c r="P3" s="135"/>
      <c r="Q3" s="135"/>
    </row>
    <row r="4" spans="1:17" ht="16.5" thickBot="1" x14ac:dyDescent="0.3">
      <c r="J4" s="3"/>
      <c r="K4" s="3"/>
      <c r="L4" s="3"/>
      <c r="M4" s="3"/>
      <c r="N4" s="3"/>
      <c r="O4" s="3"/>
      <c r="P4" s="3"/>
      <c r="Q4" s="3"/>
    </row>
    <row r="5" spans="1:17" ht="15.75" customHeight="1" x14ac:dyDescent="0.25">
      <c r="A5" s="136" t="s">
        <v>132</v>
      </c>
      <c r="B5" s="137"/>
      <c r="C5" s="77"/>
      <c r="D5" s="138" t="s">
        <v>294</v>
      </c>
      <c r="E5" s="137"/>
      <c r="G5" s="138" t="s">
        <v>242</v>
      </c>
      <c r="H5" s="137"/>
      <c r="J5" s="145" t="s">
        <v>142</v>
      </c>
      <c r="K5" s="146"/>
      <c r="L5" s="77"/>
      <c r="M5" s="145" t="s">
        <v>266</v>
      </c>
      <c r="N5" s="146"/>
      <c r="O5" s="3"/>
      <c r="P5" s="145" t="s">
        <v>186</v>
      </c>
      <c r="Q5" s="146"/>
    </row>
    <row r="6" spans="1:17" x14ac:dyDescent="0.25">
      <c r="A6" s="82">
        <v>1</v>
      </c>
      <c r="B6" s="127" t="s">
        <v>141</v>
      </c>
      <c r="C6" s="7"/>
      <c r="D6" s="82">
        <v>1</v>
      </c>
      <c r="E6" s="127" t="s">
        <v>199</v>
      </c>
      <c r="G6" s="82">
        <v>1</v>
      </c>
      <c r="H6" s="127" t="s">
        <v>234</v>
      </c>
      <c r="J6" s="6">
        <v>1</v>
      </c>
      <c r="K6" s="121" t="s">
        <v>143</v>
      </c>
      <c r="L6" s="7"/>
      <c r="M6" s="6">
        <v>1</v>
      </c>
      <c r="N6" s="121" t="s">
        <v>256</v>
      </c>
      <c r="O6" s="3"/>
      <c r="P6" s="6">
        <v>1</v>
      </c>
      <c r="Q6" s="121" t="s">
        <v>185</v>
      </c>
    </row>
    <row r="7" spans="1:17" x14ac:dyDescent="0.25">
      <c r="A7" s="82">
        <v>2</v>
      </c>
      <c r="B7" s="127" t="s">
        <v>133</v>
      </c>
      <c r="C7" s="7"/>
      <c r="D7" s="82">
        <v>2</v>
      </c>
      <c r="E7" s="127" t="s">
        <v>200</v>
      </c>
      <c r="G7" s="82">
        <v>2</v>
      </c>
      <c r="H7" s="127" t="s">
        <v>241</v>
      </c>
      <c r="J7" s="6">
        <v>2</v>
      </c>
      <c r="K7" s="121" t="s">
        <v>144</v>
      </c>
      <c r="L7" s="7"/>
      <c r="M7" s="6">
        <v>2</v>
      </c>
      <c r="N7" s="121" t="s">
        <v>257</v>
      </c>
      <c r="O7" s="3"/>
      <c r="P7" s="6">
        <v>2</v>
      </c>
      <c r="Q7" s="121" t="s">
        <v>26</v>
      </c>
    </row>
    <row r="8" spans="1:17" x14ac:dyDescent="0.25">
      <c r="A8" s="82">
        <v>3</v>
      </c>
      <c r="B8" s="127" t="s">
        <v>134</v>
      </c>
      <c r="C8" s="7"/>
      <c r="D8" s="82">
        <v>3</v>
      </c>
      <c r="E8" s="127" t="s">
        <v>201</v>
      </c>
      <c r="G8" s="82">
        <v>3</v>
      </c>
      <c r="H8" s="127" t="s">
        <v>235</v>
      </c>
      <c r="J8" s="6">
        <v>3</v>
      </c>
      <c r="K8" s="121" t="s">
        <v>277</v>
      </c>
      <c r="L8" s="7"/>
      <c r="M8" s="6">
        <v>3</v>
      </c>
      <c r="N8" s="121" t="s">
        <v>258</v>
      </c>
      <c r="O8" s="3"/>
      <c r="P8" s="6">
        <v>3</v>
      </c>
      <c r="Q8" s="121" t="s">
        <v>30</v>
      </c>
    </row>
    <row r="9" spans="1:17" x14ac:dyDescent="0.25">
      <c r="A9" s="82">
        <v>4</v>
      </c>
      <c r="B9" s="127" t="s">
        <v>135</v>
      </c>
      <c r="C9" s="7"/>
      <c r="D9" s="82">
        <v>4</v>
      </c>
      <c r="E9" s="127" t="s">
        <v>202</v>
      </c>
      <c r="G9" s="82">
        <v>4</v>
      </c>
      <c r="H9" s="127" t="s">
        <v>236</v>
      </c>
      <c r="J9" s="6">
        <v>4</v>
      </c>
      <c r="K9" s="121" t="s">
        <v>278</v>
      </c>
      <c r="L9" s="7"/>
      <c r="M9" s="6">
        <v>4</v>
      </c>
      <c r="N9" s="121" t="s">
        <v>267</v>
      </c>
      <c r="O9" s="3"/>
      <c r="P9" s="6">
        <v>4</v>
      </c>
      <c r="Q9" s="121" t="s">
        <v>32</v>
      </c>
    </row>
    <row r="10" spans="1:17" x14ac:dyDescent="0.25">
      <c r="A10" s="82">
        <v>5</v>
      </c>
      <c r="B10" s="127" t="s">
        <v>136</v>
      </c>
      <c r="C10" s="7"/>
      <c r="D10" s="82">
        <v>5</v>
      </c>
      <c r="E10" s="127" t="s">
        <v>203</v>
      </c>
      <c r="G10" s="82">
        <v>5</v>
      </c>
      <c r="H10" s="127" t="s">
        <v>237</v>
      </c>
      <c r="J10" s="6">
        <v>5</v>
      </c>
      <c r="K10" s="121" t="s">
        <v>279</v>
      </c>
      <c r="L10" s="7"/>
      <c r="M10" s="6">
        <v>5</v>
      </c>
      <c r="N10" s="121" t="s">
        <v>268</v>
      </c>
      <c r="O10" s="3"/>
      <c r="P10" s="6">
        <v>5</v>
      </c>
      <c r="Q10" s="121" t="s">
        <v>31</v>
      </c>
    </row>
    <row r="11" spans="1:17" x14ac:dyDescent="0.25">
      <c r="A11" s="82">
        <v>6</v>
      </c>
      <c r="B11" s="127" t="s">
        <v>137</v>
      </c>
      <c r="C11" s="7"/>
      <c r="D11" s="82">
        <v>6</v>
      </c>
      <c r="E11" s="127" t="s">
        <v>204</v>
      </c>
      <c r="G11" s="82">
        <v>6</v>
      </c>
      <c r="H11" s="127" t="s">
        <v>238</v>
      </c>
      <c r="J11" s="6">
        <v>6</v>
      </c>
      <c r="K11" s="121" t="s">
        <v>280</v>
      </c>
      <c r="L11" s="7"/>
      <c r="M11" s="6">
        <v>6</v>
      </c>
      <c r="N11" s="121" t="s">
        <v>269</v>
      </c>
      <c r="O11" s="3"/>
      <c r="P11" s="6">
        <v>6</v>
      </c>
      <c r="Q11" s="121" t="s">
        <v>28</v>
      </c>
    </row>
    <row r="12" spans="1:17" x14ac:dyDescent="0.25">
      <c r="A12" s="82">
        <v>7</v>
      </c>
      <c r="B12" s="127" t="s">
        <v>138</v>
      </c>
      <c r="C12" s="7"/>
      <c r="D12" s="82">
        <v>7</v>
      </c>
      <c r="E12" s="127" t="s">
        <v>76</v>
      </c>
      <c r="G12" s="82">
        <v>7</v>
      </c>
      <c r="H12" s="127" t="s">
        <v>239</v>
      </c>
      <c r="J12" s="6">
        <v>7</v>
      </c>
      <c r="K12" s="121" t="s">
        <v>281</v>
      </c>
      <c r="L12" s="7"/>
      <c r="M12" s="6">
        <v>7</v>
      </c>
      <c r="N12" s="121" t="s">
        <v>270</v>
      </c>
      <c r="O12" s="3"/>
      <c r="P12" s="6">
        <v>7</v>
      </c>
      <c r="Q12" s="121" t="s">
        <v>29</v>
      </c>
    </row>
    <row r="13" spans="1:17" x14ac:dyDescent="0.25">
      <c r="A13" s="82">
        <v>8</v>
      </c>
      <c r="B13" s="127" t="s">
        <v>139</v>
      </c>
      <c r="C13" s="7"/>
      <c r="D13" s="82">
        <v>8</v>
      </c>
      <c r="E13" s="127" t="s">
        <v>205</v>
      </c>
      <c r="G13" s="82">
        <v>8</v>
      </c>
      <c r="H13" s="127" t="s">
        <v>240</v>
      </c>
      <c r="J13" s="6">
        <v>8</v>
      </c>
      <c r="K13" s="121" t="s">
        <v>282</v>
      </c>
      <c r="L13" s="7"/>
      <c r="M13" s="6">
        <v>8</v>
      </c>
      <c r="N13" s="121"/>
      <c r="O13" s="3"/>
      <c r="P13" s="6">
        <v>8</v>
      </c>
      <c r="Q13" s="121" t="s">
        <v>27</v>
      </c>
    </row>
    <row r="14" spans="1:17" ht="16.5" thickBot="1" x14ac:dyDescent="0.3">
      <c r="A14" s="83">
        <v>9</v>
      </c>
      <c r="B14" s="128" t="s">
        <v>140</v>
      </c>
      <c r="C14" s="7"/>
      <c r="D14" s="83">
        <v>9</v>
      </c>
      <c r="E14" s="128" t="s">
        <v>205</v>
      </c>
      <c r="G14" s="83">
        <v>9</v>
      </c>
      <c r="H14" s="128"/>
      <c r="J14" s="8">
        <v>9</v>
      </c>
      <c r="K14" s="122"/>
      <c r="L14" s="7"/>
      <c r="M14" s="8">
        <v>9</v>
      </c>
      <c r="N14" s="122"/>
      <c r="O14" s="3"/>
      <c r="P14" s="8">
        <v>9</v>
      </c>
      <c r="Q14" s="122" t="s">
        <v>33</v>
      </c>
    </row>
    <row r="15" spans="1:17" x14ac:dyDescent="0.25">
      <c r="A15" s="9"/>
      <c r="B15" s="9"/>
      <c r="C15" s="9"/>
      <c r="D15" s="9"/>
      <c r="E15" s="9"/>
      <c r="F15" s="10"/>
      <c r="G15" s="9"/>
      <c r="H15" s="9"/>
      <c r="J15" s="3"/>
      <c r="K15" s="3"/>
      <c r="L15" s="3"/>
      <c r="M15" s="3"/>
      <c r="N15" s="3"/>
      <c r="O15" s="3"/>
      <c r="P15" s="3"/>
      <c r="Q15" s="3"/>
    </row>
    <row r="16" spans="1:17" ht="16.5" thickBot="1" x14ac:dyDescent="0.3">
      <c r="A16" s="7"/>
      <c r="B16" s="7"/>
      <c r="C16" s="7"/>
      <c r="D16" s="7"/>
      <c r="E16" s="7"/>
      <c r="G16" s="7"/>
      <c r="H16" s="7"/>
      <c r="J16" s="3"/>
      <c r="K16" s="3"/>
      <c r="L16" s="3"/>
      <c r="M16" s="3"/>
      <c r="N16" s="3"/>
      <c r="O16" s="3"/>
      <c r="P16" s="3"/>
      <c r="Q16" s="3"/>
    </row>
    <row r="17" spans="1:17" ht="15.75" customHeight="1" x14ac:dyDescent="0.25">
      <c r="A17" s="138" t="s">
        <v>284</v>
      </c>
      <c r="B17" s="137"/>
      <c r="D17" s="138" t="s">
        <v>172</v>
      </c>
      <c r="E17" s="137"/>
      <c r="F17" s="5"/>
      <c r="G17" s="148" t="s">
        <v>290</v>
      </c>
      <c r="H17" s="149"/>
      <c r="J17" s="145" t="s">
        <v>13</v>
      </c>
      <c r="K17" s="146"/>
      <c r="L17" s="77"/>
      <c r="M17" s="145" t="s">
        <v>188</v>
      </c>
      <c r="N17" s="146"/>
      <c r="O17" s="3"/>
      <c r="P17" s="145" t="s">
        <v>288</v>
      </c>
      <c r="Q17" s="146"/>
    </row>
    <row r="18" spans="1:17" x14ac:dyDescent="0.25">
      <c r="A18" s="82">
        <v>1</v>
      </c>
      <c r="B18" s="127" t="s">
        <v>233</v>
      </c>
      <c r="D18" s="82">
        <v>1</v>
      </c>
      <c r="E18" s="127" t="s">
        <v>70</v>
      </c>
      <c r="F18" s="7"/>
      <c r="G18" s="150"/>
      <c r="H18" s="151"/>
      <c r="J18" s="6">
        <v>1</v>
      </c>
      <c r="K18" s="123" t="s">
        <v>150</v>
      </c>
      <c r="L18" s="7"/>
      <c r="M18" s="6">
        <v>1</v>
      </c>
      <c r="N18" s="121" t="s">
        <v>189</v>
      </c>
      <c r="O18" s="3"/>
      <c r="P18" s="6">
        <v>1</v>
      </c>
      <c r="Q18" s="121" t="s">
        <v>224</v>
      </c>
    </row>
    <row r="19" spans="1:17" x14ac:dyDescent="0.25">
      <c r="A19" s="82">
        <v>2</v>
      </c>
      <c r="B19" s="127" t="s">
        <v>247</v>
      </c>
      <c r="D19" s="82">
        <v>2</v>
      </c>
      <c r="E19" s="127" t="s">
        <v>75</v>
      </c>
      <c r="F19" s="7"/>
      <c r="G19" s="150"/>
      <c r="H19" s="151"/>
      <c r="J19" s="6">
        <v>2</v>
      </c>
      <c r="K19" s="121" t="s">
        <v>148</v>
      </c>
      <c r="L19" s="7"/>
      <c r="M19" s="6">
        <v>2</v>
      </c>
      <c r="N19" s="121" t="s">
        <v>190</v>
      </c>
      <c r="O19" s="3"/>
      <c r="P19" s="6">
        <v>2</v>
      </c>
      <c r="Q19" s="121" t="s">
        <v>225</v>
      </c>
    </row>
    <row r="20" spans="1:17" x14ac:dyDescent="0.25">
      <c r="A20" s="82">
        <v>3</v>
      </c>
      <c r="B20" s="127" t="s">
        <v>248</v>
      </c>
      <c r="D20" s="82">
        <v>3</v>
      </c>
      <c r="E20" s="127" t="s">
        <v>76</v>
      </c>
      <c r="F20" s="7"/>
      <c r="G20" s="150"/>
      <c r="H20" s="151"/>
      <c r="J20" s="6">
        <v>3</v>
      </c>
      <c r="K20" s="121" t="s">
        <v>151</v>
      </c>
      <c r="L20" s="7"/>
      <c r="M20" s="6">
        <v>3</v>
      </c>
      <c r="N20" s="121" t="s">
        <v>191</v>
      </c>
      <c r="O20" s="3"/>
      <c r="P20" s="6">
        <v>3</v>
      </c>
      <c r="Q20" s="121" t="s">
        <v>226</v>
      </c>
    </row>
    <row r="21" spans="1:17" x14ac:dyDescent="0.25">
      <c r="A21" s="82">
        <v>4</v>
      </c>
      <c r="B21" s="127" t="s">
        <v>249</v>
      </c>
      <c r="D21" s="82">
        <v>4</v>
      </c>
      <c r="E21" s="127" t="s">
        <v>174</v>
      </c>
      <c r="F21" s="7"/>
      <c r="G21" s="150"/>
      <c r="H21" s="151"/>
      <c r="J21" s="6">
        <v>4</v>
      </c>
      <c r="K21" s="121" t="s">
        <v>152</v>
      </c>
      <c r="L21" s="7"/>
      <c r="M21" s="6">
        <v>4</v>
      </c>
      <c r="N21" s="121" t="s">
        <v>192</v>
      </c>
      <c r="O21" s="3"/>
      <c r="P21" s="6">
        <v>4</v>
      </c>
      <c r="Q21" s="121" t="s">
        <v>227</v>
      </c>
    </row>
    <row r="22" spans="1:17" x14ac:dyDescent="0.25">
      <c r="A22" s="82">
        <v>5</v>
      </c>
      <c r="B22" s="127" t="s">
        <v>250</v>
      </c>
      <c r="D22" s="82">
        <v>5</v>
      </c>
      <c r="E22" s="127" t="s">
        <v>72</v>
      </c>
      <c r="F22" s="7"/>
      <c r="G22" s="150"/>
      <c r="H22" s="151"/>
      <c r="J22" s="6">
        <v>5</v>
      </c>
      <c r="K22" s="121" t="s">
        <v>155</v>
      </c>
      <c r="L22" s="7"/>
      <c r="M22" s="6">
        <v>5</v>
      </c>
      <c r="N22" s="121" t="s">
        <v>193</v>
      </c>
      <c r="O22" s="3"/>
      <c r="P22" s="6">
        <v>5</v>
      </c>
      <c r="Q22" s="121" t="s">
        <v>228</v>
      </c>
    </row>
    <row r="23" spans="1:17" x14ac:dyDescent="0.25">
      <c r="A23" s="82">
        <v>6</v>
      </c>
      <c r="B23" s="127" t="s">
        <v>251</v>
      </c>
      <c r="D23" s="82">
        <v>6</v>
      </c>
      <c r="E23" s="127" t="s">
        <v>71</v>
      </c>
      <c r="F23" s="7"/>
      <c r="G23" s="150"/>
      <c r="H23" s="151"/>
      <c r="J23" s="6">
        <v>6</v>
      </c>
      <c r="K23" s="121" t="s">
        <v>149</v>
      </c>
      <c r="L23" s="7"/>
      <c r="M23" s="6">
        <v>6</v>
      </c>
      <c r="N23" s="121" t="s">
        <v>194</v>
      </c>
      <c r="O23" s="3"/>
      <c r="P23" s="6">
        <v>6</v>
      </c>
      <c r="Q23" s="121" t="s">
        <v>229</v>
      </c>
    </row>
    <row r="24" spans="1:17" x14ac:dyDescent="0.25">
      <c r="A24" s="82">
        <v>7</v>
      </c>
      <c r="B24" s="127" t="s">
        <v>252</v>
      </c>
      <c r="D24" s="82">
        <v>7</v>
      </c>
      <c r="E24" s="127" t="s">
        <v>73</v>
      </c>
      <c r="F24" s="7"/>
      <c r="G24" s="150"/>
      <c r="H24" s="151"/>
      <c r="J24" s="6">
        <v>7</v>
      </c>
      <c r="K24" s="121" t="s">
        <v>156</v>
      </c>
      <c r="L24" s="7"/>
      <c r="M24" s="6">
        <v>7</v>
      </c>
      <c r="N24" s="121" t="s">
        <v>195</v>
      </c>
      <c r="O24" s="3"/>
      <c r="P24" s="6">
        <v>7</v>
      </c>
      <c r="Q24" s="121" t="s">
        <v>230</v>
      </c>
    </row>
    <row r="25" spans="1:17" x14ac:dyDescent="0.25">
      <c r="A25" s="82">
        <v>8</v>
      </c>
      <c r="B25" s="127" t="s">
        <v>253</v>
      </c>
      <c r="D25" s="82">
        <v>8</v>
      </c>
      <c r="E25" s="127" t="s">
        <v>74</v>
      </c>
      <c r="F25" s="7"/>
      <c r="G25" s="150"/>
      <c r="H25" s="151"/>
      <c r="J25" s="6">
        <v>8</v>
      </c>
      <c r="K25" s="121" t="s">
        <v>153</v>
      </c>
      <c r="L25" s="7"/>
      <c r="M25" s="6">
        <v>8</v>
      </c>
      <c r="N25" s="121" t="s">
        <v>196</v>
      </c>
      <c r="O25" s="3"/>
      <c r="P25" s="6">
        <v>8</v>
      </c>
      <c r="Q25" s="121" t="s">
        <v>231</v>
      </c>
    </row>
    <row r="26" spans="1:17" ht="16.5" thickBot="1" x14ac:dyDescent="0.3">
      <c r="A26" s="83">
        <v>9</v>
      </c>
      <c r="B26" s="128" t="s">
        <v>254</v>
      </c>
      <c r="D26" s="83">
        <v>9</v>
      </c>
      <c r="E26" s="128" t="s">
        <v>173</v>
      </c>
      <c r="F26" s="7"/>
      <c r="G26" s="152"/>
      <c r="H26" s="153"/>
      <c r="J26" s="8">
        <v>9</v>
      </c>
      <c r="K26" s="122" t="s">
        <v>154</v>
      </c>
      <c r="L26" s="7"/>
      <c r="M26" s="8">
        <v>9</v>
      </c>
      <c r="N26" s="122"/>
      <c r="O26" s="3"/>
      <c r="P26" s="8">
        <v>9</v>
      </c>
      <c r="Q26" s="122"/>
    </row>
    <row r="27" spans="1:17" x14ac:dyDescent="0.25">
      <c r="J27" s="3"/>
      <c r="K27" s="3"/>
      <c r="L27" s="7"/>
      <c r="M27" s="3"/>
      <c r="N27" s="3"/>
      <c r="O27" s="3"/>
      <c r="P27" s="75"/>
      <c r="Q27" s="75"/>
    </row>
    <row r="28" spans="1:17" x14ac:dyDescent="0.25">
      <c r="J28" s="3"/>
      <c r="K28" s="3"/>
      <c r="L28" s="7"/>
      <c r="M28" s="3"/>
      <c r="N28" s="3"/>
      <c r="O28" s="3"/>
      <c r="P28" s="3"/>
      <c r="Q28" s="3"/>
    </row>
    <row r="29" spans="1:17" s="2" customFormat="1" ht="30.75" x14ac:dyDescent="0.45">
      <c r="A29" s="135" t="s">
        <v>12</v>
      </c>
      <c r="B29" s="135"/>
      <c r="C29" s="135"/>
      <c r="D29" s="135"/>
      <c r="E29" s="135"/>
      <c r="F29" s="135"/>
      <c r="G29" s="135"/>
      <c r="H29" s="135"/>
      <c r="J29" s="135" t="s">
        <v>243</v>
      </c>
      <c r="K29" s="135"/>
      <c r="L29" s="135"/>
      <c r="M29" s="135"/>
      <c r="N29" s="135"/>
      <c r="O29" s="135"/>
      <c r="P29" s="135"/>
      <c r="Q29" s="135"/>
    </row>
    <row r="30" spans="1:17" ht="16.5" thickBot="1" x14ac:dyDescent="0.3">
      <c r="A30" s="7"/>
      <c r="B30" s="7"/>
      <c r="C30" s="7"/>
      <c r="D30" s="7"/>
      <c r="E30" s="7"/>
      <c r="G30" s="7"/>
      <c r="H30" s="7"/>
      <c r="J30" s="3"/>
      <c r="K30" s="3"/>
      <c r="L30" s="7"/>
      <c r="M30" s="3"/>
      <c r="N30" s="3"/>
      <c r="O30" s="3"/>
      <c r="P30" s="3"/>
      <c r="Q30" s="3"/>
    </row>
    <row r="31" spans="1:17" ht="15.75" customHeight="1" x14ac:dyDescent="0.25">
      <c r="A31" s="133" t="s">
        <v>119</v>
      </c>
      <c r="B31" s="134"/>
      <c r="D31" s="133" t="s">
        <v>126</v>
      </c>
      <c r="E31" s="134"/>
      <c r="F31" s="77"/>
      <c r="G31" s="147" t="s">
        <v>158</v>
      </c>
      <c r="H31" s="134"/>
      <c r="J31" s="130" t="s">
        <v>7</v>
      </c>
      <c r="K31" s="131"/>
      <c r="L31" s="77"/>
      <c r="M31" s="130" t="s">
        <v>147</v>
      </c>
      <c r="N31" s="131"/>
      <c r="O31" s="3"/>
      <c r="P31" s="132" t="s">
        <v>20</v>
      </c>
      <c r="Q31" s="131"/>
    </row>
    <row r="32" spans="1:17" x14ac:dyDescent="0.25">
      <c r="A32" s="11">
        <v>1</v>
      </c>
      <c r="B32" s="124" t="s">
        <v>34</v>
      </c>
      <c r="D32" s="11">
        <v>1</v>
      </c>
      <c r="E32" s="124" t="s">
        <v>37</v>
      </c>
      <c r="F32" s="7"/>
      <c r="G32" s="11">
        <v>1</v>
      </c>
      <c r="H32" s="125" t="s">
        <v>159</v>
      </c>
      <c r="J32" s="39">
        <v>1</v>
      </c>
      <c r="K32" s="118" t="s">
        <v>23</v>
      </c>
      <c r="L32" s="7"/>
      <c r="M32" s="39">
        <v>1</v>
      </c>
      <c r="N32" s="118" t="s">
        <v>14</v>
      </c>
      <c r="O32" s="3"/>
      <c r="P32" s="39">
        <v>1</v>
      </c>
      <c r="Q32" s="120" t="s">
        <v>21</v>
      </c>
    </row>
    <row r="33" spans="1:17" x14ac:dyDescent="0.25">
      <c r="A33" s="11">
        <v>2</v>
      </c>
      <c r="B33" s="124" t="s">
        <v>120</v>
      </c>
      <c r="D33" s="11">
        <v>2</v>
      </c>
      <c r="E33" s="124" t="s">
        <v>127</v>
      </c>
      <c r="F33" s="7"/>
      <c r="G33" s="11">
        <v>2</v>
      </c>
      <c r="H33" s="125" t="s">
        <v>160</v>
      </c>
      <c r="J33" s="39">
        <v>2</v>
      </c>
      <c r="K33" s="118" t="s">
        <v>8</v>
      </c>
      <c r="L33" s="7"/>
      <c r="M33" s="39">
        <v>2</v>
      </c>
      <c r="N33" s="118" t="s">
        <v>15</v>
      </c>
      <c r="O33" s="3"/>
      <c r="P33" s="39">
        <v>2</v>
      </c>
      <c r="Q33" s="118" t="s">
        <v>6</v>
      </c>
    </row>
    <row r="34" spans="1:17" x14ac:dyDescent="0.25">
      <c r="A34" s="11">
        <v>3</v>
      </c>
      <c r="B34" s="124" t="s">
        <v>121</v>
      </c>
      <c r="D34" s="11">
        <v>3</v>
      </c>
      <c r="E34" s="124" t="s">
        <v>36</v>
      </c>
      <c r="F34" s="7"/>
      <c r="G34" s="11">
        <v>3</v>
      </c>
      <c r="H34" s="125" t="s">
        <v>146</v>
      </c>
      <c r="J34" s="39">
        <v>3</v>
      </c>
      <c r="K34" s="118" t="s">
        <v>187</v>
      </c>
      <c r="L34" s="7"/>
      <c r="M34" s="39">
        <v>3</v>
      </c>
      <c r="N34" s="118" t="s">
        <v>16</v>
      </c>
      <c r="O34" s="3"/>
      <c r="P34" s="39">
        <v>3</v>
      </c>
      <c r="Q34" s="118" t="s">
        <v>6</v>
      </c>
    </row>
    <row r="35" spans="1:17" x14ac:dyDescent="0.25">
      <c r="A35" s="11">
        <v>4</v>
      </c>
      <c r="B35" s="124" t="s">
        <v>39</v>
      </c>
      <c r="D35" s="11">
        <v>4</v>
      </c>
      <c r="E35" s="124" t="s">
        <v>128</v>
      </c>
      <c r="F35" s="7"/>
      <c r="G35" s="11">
        <v>4</v>
      </c>
      <c r="H35" s="125" t="s">
        <v>68</v>
      </c>
      <c r="J35" s="39">
        <v>4</v>
      </c>
      <c r="K35" s="118" t="s">
        <v>9</v>
      </c>
      <c r="L35" s="7"/>
      <c r="M35" s="39">
        <v>4</v>
      </c>
      <c r="N35" s="118" t="s">
        <v>135</v>
      </c>
      <c r="O35" s="3"/>
      <c r="P35" s="39">
        <v>4</v>
      </c>
      <c r="Q35" s="118" t="s">
        <v>6</v>
      </c>
    </row>
    <row r="36" spans="1:17" x14ac:dyDescent="0.25">
      <c r="A36" s="11">
        <v>5</v>
      </c>
      <c r="B36" s="124" t="s">
        <v>125</v>
      </c>
      <c r="D36" s="11">
        <v>5</v>
      </c>
      <c r="E36" s="124" t="s">
        <v>129</v>
      </c>
      <c r="F36" s="7"/>
      <c r="G36" s="11">
        <v>5</v>
      </c>
      <c r="H36" s="125" t="s">
        <v>161</v>
      </c>
      <c r="J36" s="39">
        <v>5</v>
      </c>
      <c r="K36" s="118" t="s">
        <v>25</v>
      </c>
      <c r="L36" s="7"/>
      <c r="M36" s="39">
        <v>5</v>
      </c>
      <c r="N36" s="118" t="s">
        <v>17</v>
      </c>
      <c r="O36" s="3"/>
      <c r="P36" s="39">
        <v>5</v>
      </c>
      <c r="Q36" s="118" t="s">
        <v>6</v>
      </c>
    </row>
    <row r="37" spans="1:17" x14ac:dyDescent="0.25">
      <c r="A37" s="11">
        <v>6</v>
      </c>
      <c r="B37" s="124" t="s">
        <v>38</v>
      </c>
      <c r="D37" s="11">
        <v>6</v>
      </c>
      <c r="E37" s="124" t="s">
        <v>130</v>
      </c>
      <c r="F37" s="7"/>
      <c r="G37" s="11">
        <v>6</v>
      </c>
      <c r="H37" s="125" t="s">
        <v>162</v>
      </c>
      <c r="J37" s="39">
        <v>6</v>
      </c>
      <c r="K37" s="118" t="s">
        <v>10</v>
      </c>
      <c r="L37" s="7"/>
      <c r="M37" s="39">
        <v>6</v>
      </c>
      <c r="N37" s="118" t="s">
        <v>18</v>
      </c>
      <c r="O37" s="3"/>
      <c r="P37" s="39">
        <v>6</v>
      </c>
      <c r="Q37" s="118" t="s">
        <v>6</v>
      </c>
    </row>
    <row r="38" spans="1:17" x14ac:dyDescent="0.25">
      <c r="A38" s="11">
        <v>7</v>
      </c>
      <c r="B38" s="124" t="s">
        <v>122</v>
      </c>
      <c r="D38" s="11">
        <v>7</v>
      </c>
      <c r="E38" s="124" t="s">
        <v>131</v>
      </c>
      <c r="F38" s="7"/>
      <c r="G38" s="11">
        <v>7</v>
      </c>
      <c r="H38" s="125" t="s">
        <v>163</v>
      </c>
      <c r="J38" s="39">
        <v>7</v>
      </c>
      <c r="K38" s="118" t="s">
        <v>232</v>
      </c>
      <c r="L38" s="7"/>
      <c r="M38" s="39">
        <v>7</v>
      </c>
      <c r="N38" s="118" t="s">
        <v>19</v>
      </c>
      <c r="O38" s="3"/>
      <c r="P38" s="39">
        <v>7</v>
      </c>
      <c r="Q38" s="118" t="s">
        <v>6</v>
      </c>
    </row>
    <row r="39" spans="1:17" x14ac:dyDescent="0.25">
      <c r="A39" s="11">
        <v>8</v>
      </c>
      <c r="B39" s="124" t="s">
        <v>123</v>
      </c>
      <c r="D39" s="11">
        <v>8</v>
      </c>
      <c r="E39" s="124" t="s">
        <v>35</v>
      </c>
      <c r="F39" s="7"/>
      <c r="G39" s="11">
        <v>8</v>
      </c>
      <c r="H39" s="124"/>
      <c r="J39" s="39">
        <v>8</v>
      </c>
      <c r="K39" s="118" t="s">
        <v>11</v>
      </c>
      <c r="L39" s="7"/>
      <c r="M39" s="39">
        <v>8</v>
      </c>
      <c r="N39" s="118" t="s">
        <v>22</v>
      </c>
      <c r="O39" s="3"/>
      <c r="P39" s="39">
        <v>8</v>
      </c>
      <c r="Q39" s="118" t="s">
        <v>6</v>
      </c>
    </row>
    <row r="40" spans="1:17" ht="16.5" thickBot="1" x14ac:dyDescent="0.3">
      <c r="A40" s="12">
        <v>9</v>
      </c>
      <c r="B40" s="126" t="s">
        <v>124</v>
      </c>
      <c r="D40" s="12">
        <v>9</v>
      </c>
      <c r="E40" s="126"/>
      <c r="F40" s="7"/>
      <c r="G40" s="12">
        <v>9</v>
      </c>
      <c r="H40" s="126"/>
      <c r="J40" s="40">
        <v>9</v>
      </c>
      <c r="K40" s="119" t="s">
        <v>24</v>
      </c>
      <c r="L40" s="7"/>
      <c r="M40" s="40">
        <v>9</v>
      </c>
      <c r="N40" s="119" t="s">
        <v>157</v>
      </c>
      <c r="O40" s="3"/>
      <c r="P40" s="40">
        <v>9</v>
      </c>
      <c r="Q40" s="119" t="s">
        <v>6</v>
      </c>
    </row>
    <row r="41" spans="1:17" ht="16.5" thickBot="1" x14ac:dyDescent="0.3">
      <c r="J41" s="3"/>
      <c r="K41" s="3"/>
      <c r="L41" s="3"/>
      <c r="M41" s="3"/>
      <c r="N41" s="3"/>
      <c r="O41" s="3"/>
      <c r="P41" s="3"/>
      <c r="Q41" s="3"/>
    </row>
    <row r="42" spans="1:17" ht="15.75" customHeight="1" x14ac:dyDescent="0.25">
      <c r="A42" s="133" t="s">
        <v>164</v>
      </c>
      <c r="B42" s="134"/>
      <c r="C42" s="77"/>
      <c r="D42" s="147" t="s">
        <v>223</v>
      </c>
      <c r="E42" s="134"/>
      <c r="G42" s="133" t="s">
        <v>175</v>
      </c>
      <c r="H42" s="134"/>
      <c r="J42" s="154" t="s">
        <v>64</v>
      </c>
      <c r="K42" s="155"/>
      <c r="L42" s="3"/>
      <c r="M42" s="154" t="s">
        <v>206</v>
      </c>
      <c r="N42" s="155"/>
      <c r="O42" s="3"/>
      <c r="P42" s="139" t="s">
        <v>291</v>
      </c>
      <c r="Q42" s="140"/>
    </row>
    <row r="43" spans="1:17" ht="15.75" customHeight="1" x14ac:dyDescent="0.25">
      <c r="A43" s="11">
        <v>1</v>
      </c>
      <c r="B43" s="124" t="s">
        <v>165</v>
      </c>
      <c r="C43" s="7"/>
      <c r="D43" s="11">
        <v>1</v>
      </c>
      <c r="E43" s="125" t="s">
        <v>214</v>
      </c>
      <c r="G43" s="11">
        <v>1</v>
      </c>
      <c r="H43" s="124" t="s">
        <v>176</v>
      </c>
      <c r="J43" s="39">
        <v>1</v>
      </c>
      <c r="K43" s="118" t="s">
        <v>65</v>
      </c>
      <c r="L43" s="3"/>
      <c r="M43" s="39">
        <v>1</v>
      </c>
      <c r="N43" s="118" t="s">
        <v>207</v>
      </c>
      <c r="O43" s="3"/>
      <c r="P43" s="141"/>
      <c r="Q43" s="142"/>
    </row>
    <row r="44" spans="1:17" ht="15.75" customHeight="1" x14ac:dyDescent="0.25">
      <c r="A44" s="11">
        <v>2</v>
      </c>
      <c r="B44" s="124" t="s">
        <v>166</v>
      </c>
      <c r="C44" s="7"/>
      <c r="D44" s="11">
        <v>2</v>
      </c>
      <c r="E44" s="125" t="s">
        <v>222</v>
      </c>
      <c r="G44" s="11">
        <v>2</v>
      </c>
      <c r="H44" s="124" t="s">
        <v>177</v>
      </c>
      <c r="J44" s="39">
        <v>2</v>
      </c>
      <c r="K44" s="118" t="s">
        <v>66</v>
      </c>
      <c r="L44" s="3"/>
      <c r="M44" s="39">
        <v>2</v>
      </c>
      <c r="N44" s="118" t="s">
        <v>208</v>
      </c>
      <c r="O44" s="3"/>
      <c r="P44" s="141"/>
      <c r="Q44" s="142"/>
    </row>
    <row r="45" spans="1:17" ht="15.75" customHeight="1" x14ac:dyDescent="0.25">
      <c r="A45" s="11">
        <v>3</v>
      </c>
      <c r="B45" s="124" t="s">
        <v>167</v>
      </c>
      <c r="C45" s="7"/>
      <c r="D45" s="11">
        <v>3</v>
      </c>
      <c r="E45" s="125" t="s">
        <v>217</v>
      </c>
      <c r="G45" s="11">
        <v>3</v>
      </c>
      <c r="H45" s="124" t="s">
        <v>182</v>
      </c>
      <c r="J45" s="39">
        <v>3</v>
      </c>
      <c r="K45" s="118" t="s">
        <v>176</v>
      </c>
      <c r="L45" s="3"/>
      <c r="M45" s="39">
        <v>3</v>
      </c>
      <c r="N45" s="118" t="s">
        <v>209</v>
      </c>
      <c r="O45" s="3"/>
      <c r="P45" s="141"/>
      <c r="Q45" s="142"/>
    </row>
    <row r="46" spans="1:17" ht="15.75" customHeight="1" x14ac:dyDescent="0.25">
      <c r="A46" s="11">
        <v>4</v>
      </c>
      <c r="B46" s="124" t="s">
        <v>168</v>
      </c>
      <c r="C46" s="7"/>
      <c r="D46" s="11">
        <v>4</v>
      </c>
      <c r="E46" s="125" t="s">
        <v>215</v>
      </c>
      <c r="G46" s="11">
        <v>4</v>
      </c>
      <c r="H46" s="124" t="s">
        <v>183</v>
      </c>
      <c r="J46" s="39">
        <v>4</v>
      </c>
      <c r="K46" s="118" t="s">
        <v>271</v>
      </c>
      <c r="L46" s="3"/>
      <c r="M46" s="39">
        <v>4</v>
      </c>
      <c r="N46" s="118" t="s">
        <v>210</v>
      </c>
      <c r="O46" s="3"/>
      <c r="P46" s="141"/>
      <c r="Q46" s="142"/>
    </row>
    <row r="47" spans="1:17" ht="15.75" customHeight="1" x14ac:dyDescent="0.25">
      <c r="A47" s="11">
        <v>5</v>
      </c>
      <c r="B47" s="124" t="s">
        <v>169</v>
      </c>
      <c r="C47" s="7"/>
      <c r="D47" s="11">
        <v>5</v>
      </c>
      <c r="E47" s="125" t="s">
        <v>216</v>
      </c>
      <c r="G47" s="11">
        <v>5</v>
      </c>
      <c r="H47" s="124" t="s">
        <v>178</v>
      </c>
      <c r="J47" s="39">
        <v>5</v>
      </c>
      <c r="K47" s="118" t="s">
        <v>272</v>
      </c>
      <c r="L47" s="3"/>
      <c r="M47" s="39">
        <v>5</v>
      </c>
      <c r="N47" s="118" t="s">
        <v>211</v>
      </c>
      <c r="O47" s="3"/>
      <c r="P47" s="141"/>
      <c r="Q47" s="142"/>
    </row>
    <row r="48" spans="1:17" ht="15.75" customHeight="1" x14ac:dyDescent="0.25">
      <c r="A48" s="11">
        <v>6</v>
      </c>
      <c r="B48" s="124" t="s">
        <v>170</v>
      </c>
      <c r="C48" s="7"/>
      <c r="D48" s="11">
        <v>6</v>
      </c>
      <c r="E48" s="125" t="s">
        <v>218</v>
      </c>
      <c r="G48" s="11">
        <v>6</v>
      </c>
      <c r="H48" s="124" t="s">
        <v>179</v>
      </c>
      <c r="J48" s="39">
        <v>6</v>
      </c>
      <c r="K48" s="118" t="s">
        <v>273</v>
      </c>
      <c r="L48" s="3"/>
      <c r="M48" s="39">
        <v>6</v>
      </c>
      <c r="N48" s="118" t="s">
        <v>212</v>
      </c>
      <c r="O48" s="3"/>
      <c r="P48" s="141"/>
      <c r="Q48" s="142"/>
    </row>
    <row r="49" spans="1:17" ht="15.75" customHeight="1" x14ac:dyDescent="0.25">
      <c r="A49" s="11">
        <v>7</v>
      </c>
      <c r="B49" s="124" t="s">
        <v>171</v>
      </c>
      <c r="C49" s="7"/>
      <c r="D49" s="11">
        <v>7</v>
      </c>
      <c r="E49" s="125" t="s">
        <v>219</v>
      </c>
      <c r="G49" s="11">
        <v>7</v>
      </c>
      <c r="H49" s="124" t="s">
        <v>180</v>
      </c>
      <c r="J49" s="39">
        <v>7</v>
      </c>
      <c r="K49" s="118" t="s">
        <v>275</v>
      </c>
      <c r="L49" s="3"/>
      <c r="M49" s="39">
        <v>7</v>
      </c>
      <c r="N49" s="118" t="s">
        <v>213</v>
      </c>
      <c r="O49" s="3"/>
      <c r="P49" s="141"/>
      <c r="Q49" s="142"/>
    </row>
    <row r="50" spans="1:17" ht="15.75" customHeight="1" x14ac:dyDescent="0.25">
      <c r="A50" s="11">
        <v>8</v>
      </c>
      <c r="B50" s="124"/>
      <c r="C50" s="7"/>
      <c r="D50" s="11">
        <v>8</v>
      </c>
      <c r="E50" s="124" t="s">
        <v>220</v>
      </c>
      <c r="G50" s="11">
        <v>8</v>
      </c>
      <c r="H50" s="124" t="s">
        <v>181</v>
      </c>
      <c r="J50" s="39">
        <v>8</v>
      </c>
      <c r="K50" s="118" t="s">
        <v>274</v>
      </c>
      <c r="L50" s="3"/>
      <c r="M50" s="39">
        <v>8</v>
      </c>
      <c r="N50" s="118"/>
      <c r="O50" s="3"/>
      <c r="P50" s="141"/>
      <c r="Q50" s="142"/>
    </row>
    <row r="51" spans="1:17" ht="16.5" customHeight="1" thickBot="1" x14ac:dyDescent="0.3">
      <c r="A51" s="12">
        <v>9</v>
      </c>
      <c r="B51" s="126"/>
      <c r="C51" s="7"/>
      <c r="D51" s="12">
        <v>9</v>
      </c>
      <c r="E51" s="126" t="s">
        <v>221</v>
      </c>
      <c r="G51" s="12">
        <v>9</v>
      </c>
      <c r="H51" s="126" t="s">
        <v>184</v>
      </c>
      <c r="J51" s="40">
        <v>9</v>
      </c>
      <c r="K51" s="119" t="s">
        <v>276</v>
      </c>
      <c r="L51" s="3"/>
      <c r="M51" s="40">
        <v>9</v>
      </c>
      <c r="N51" s="119"/>
      <c r="O51" s="3"/>
      <c r="P51" s="143"/>
      <c r="Q51" s="144"/>
    </row>
    <row r="52" spans="1:17" ht="16.5" customHeight="1" x14ac:dyDescent="0.25"/>
    <row r="54" spans="1:17" s="2" customFormat="1" ht="30.75" x14ac:dyDescent="0.45">
      <c r="A54" s="135" t="s">
        <v>77</v>
      </c>
      <c r="B54" s="135"/>
      <c r="C54" s="135"/>
      <c r="D54" s="135"/>
      <c r="E54" s="135"/>
      <c r="F54" s="135"/>
      <c r="G54" s="135"/>
      <c r="H54" s="135"/>
    </row>
    <row r="55" spans="1:17" ht="16.5" thickBot="1" x14ac:dyDescent="0.3"/>
    <row r="56" spans="1:17" ht="15.75" customHeight="1" x14ac:dyDescent="0.25">
      <c r="A56" s="145" t="s">
        <v>142</v>
      </c>
      <c r="B56" s="146"/>
      <c r="C56" s="77"/>
      <c r="D56" s="145" t="s">
        <v>266</v>
      </c>
      <c r="E56" s="146"/>
      <c r="G56" s="145" t="s">
        <v>186</v>
      </c>
      <c r="H56" s="146"/>
    </row>
    <row r="57" spans="1:17" x14ac:dyDescent="0.25">
      <c r="A57" s="6">
        <v>1</v>
      </c>
      <c r="B57" s="121" t="s">
        <v>143</v>
      </c>
      <c r="C57" s="7"/>
      <c r="D57" s="6">
        <v>1</v>
      </c>
      <c r="E57" s="121" t="s">
        <v>256</v>
      </c>
      <c r="G57" s="6">
        <v>1</v>
      </c>
      <c r="H57" s="121" t="s">
        <v>185</v>
      </c>
    </row>
    <row r="58" spans="1:17" x14ac:dyDescent="0.25">
      <c r="A58" s="6">
        <v>2</v>
      </c>
      <c r="B58" s="121" t="s">
        <v>144</v>
      </c>
      <c r="C58" s="7"/>
      <c r="D58" s="6">
        <v>2</v>
      </c>
      <c r="E58" s="121" t="s">
        <v>257</v>
      </c>
      <c r="G58" s="6">
        <v>2</v>
      </c>
      <c r="H58" s="121" t="s">
        <v>26</v>
      </c>
    </row>
    <row r="59" spans="1:17" x14ac:dyDescent="0.25">
      <c r="A59" s="6">
        <v>3</v>
      </c>
      <c r="B59" s="121" t="s">
        <v>277</v>
      </c>
      <c r="C59" s="7"/>
      <c r="D59" s="6">
        <v>3</v>
      </c>
      <c r="E59" s="121" t="s">
        <v>258</v>
      </c>
      <c r="G59" s="6">
        <v>3</v>
      </c>
      <c r="H59" s="121" t="s">
        <v>30</v>
      </c>
    </row>
    <row r="60" spans="1:17" x14ac:dyDescent="0.25">
      <c r="A60" s="6">
        <v>4</v>
      </c>
      <c r="B60" s="121" t="s">
        <v>278</v>
      </c>
      <c r="C60" s="7"/>
      <c r="D60" s="6">
        <v>4</v>
      </c>
      <c r="E60" s="121" t="s">
        <v>267</v>
      </c>
      <c r="G60" s="6">
        <v>4</v>
      </c>
      <c r="H60" s="121" t="s">
        <v>32</v>
      </c>
    </row>
    <row r="61" spans="1:17" x14ac:dyDescent="0.25">
      <c r="A61" s="6">
        <v>5</v>
      </c>
      <c r="B61" s="121" t="s">
        <v>279</v>
      </c>
      <c r="C61" s="7"/>
      <c r="D61" s="6">
        <v>5</v>
      </c>
      <c r="E61" s="121" t="s">
        <v>268</v>
      </c>
      <c r="G61" s="6">
        <v>5</v>
      </c>
      <c r="H61" s="121" t="s">
        <v>31</v>
      </c>
    </row>
    <row r="62" spans="1:17" x14ac:dyDescent="0.25">
      <c r="A62" s="6">
        <v>6</v>
      </c>
      <c r="B62" s="121" t="s">
        <v>280</v>
      </c>
      <c r="C62" s="7"/>
      <c r="D62" s="6">
        <v>6</v>
      </c>
      <c r="E62" s="121" t="s">
        <v>269</v>
      </c>
      <c r="G62" s="6">
        <v>6</v>
      </c>
      <c r="H62" s="121" t="s">
        <v>28</v>
      </c>
    </row>
    <row r="63" spans="1:17" x14ac:dyDescent="0.25">
      <c r="A63" s="6">
        <v>7</v>
      </c>
      <c r="B63" s="121" t="s">
        <v>281</v>
      </c>
      <c r="C63" s="7"/>
      <c r="D63" s="6">
        <v>7</v>
      </c>
      <c r="E63" s="121" t="s">
        <v>270</v>
      </c>
      <c r="G63" s="6">
        <v>7</v>
      </c>
      <c r="H63" s="121" t="s">
        <v>29</v>
      </c>
    </row>
    <row r="64" spans="1:17" x14ac:dyDescent="0.25">
      <c r="A64" s="6">
        <v>8</v>
      </c>
      <c r="B64" s="121" t="s">
        <v>282</v>
      </c>
      <c r="C64" s="7"/>
      <c r="D64" s="6">
        <v>8</v>
      </c>
      <c r="E64" s="121"/>
      <c r="G64" s="6">
        <v>8</v>
      </c>
      <c r="H64" s="121" t="s">
        <v>27</v>
      </c>
    </row>
    <row r="65" spans="1:8" ht="16.5" thickBot="1" x14ac:dyDescent="0.3">
      <c r="A65" s="8">
        <v>9</v>
      </c>
      <c r="B65" s="122"/>
      <c r="C65" s="7"/>
      <c r="D65" s="8">
        <v>9</v>
      </c>
      <c r="E65" s="122"/>
      <c r="G65" s="8">
        <v>9</v>
      </c>
      <c r="H65" s="122" t="s">
        <v>33</v>
      </c>
    </row>
    <row r="67" spans="1:8" ht="16.5" thickBot="1" x14ac:dyDescent="0.3"/>
    <row r="68" spans="1:8" ht="15.75" customHeight="1" x14ac:dyDescent="0.25">
      <c r="A68" s="145" t="s">
        <v>13</v>
      </c>
      <c r="B68" s="146"/>
      <c r="C68" s="77"/>
      <c r="D68" s="145" t="s">
        <v>188</v>
      </c>
      <c r="E68" s="146"/>
      <c r="G68" s="145" t="s">
        <v>288</v>
      </c>
      <c r="H68" s="146"/>
    </row>
    <row r="69" spans="1:8" x14ac:dyDescent="0.25">
      <c r="A69" s="6">
        <v>1</v>
      </c>
      <c r="B69" s="123" t="s">
        <v>150</v>
      </c>
      <c r="C69" s="7"/>
      <c r="D69" s="6">
        <v>1</v>
      </c>
      <c r="E69" s="121" t="s">
        <v>189</v>
      </c>
      <c r="G69" s="6">
        <v>1</v>
      </c>
      <c r="H69" s="121" t="s">
        <v>224</v>
      </c>
    </row>
    <row r="70" spans="1:8" x14ac:dyDescent="0.25">
      <c r="A70" s="6">
        <v>2</v>
      </c>
      <c r="B70" s="121" t="s">
        <v>148</v>
      </c>
      <c r="C70" s="7"/>
      <c r="D70" s="6">
        <v>2</v>
      </c>
      <c r="E70" s="121" t="s">
        <v>190</v>
      </c>
      <c r="G70" s="6">
        <v>2</v>
      </c>
      <c r="H70" s="121" t="s">
        <v>225</v>
      </c>
    </row>
    <row r="71" spans="1:8" x14ac:dyDescent="0.25">
      <c r="A71" s="6">
        <v>3</v>
      </c>
      <c r="B71" s="121" t="s">
        <v>151</v>
      </c>
      <c r="C71" s="7"/>
      <c r="D71" s="6">
        <v>3</v>
      </c>
      <c r="E71" s="121" t="s">
        <v>191</v>
      </c>
      <c r="G71" s="6">
        <v>3</v>
      </c>
      <c r="H71" s="121" t="s">
        <v>226</v>
      </c>
    </row>
    <row r="72" spans="1:8" x14ac:dyDescent="0.25">
      <c r="A72" s="6">
        <v>4</v>
      </c>
      <c r="B72" s="121" t="s">
        <v>152</v>
      </c>
      <c r="C72" s="7"/>
      <c r="D72" s="6">
        <v>4</v>
      </c>
      <c r="E72" s="121" t="s">
        <v>192</v>
      </c>
      <c r="G72" s="6">
        <v>4</v>
      </c>
      <c r="H72" s="121" t="s">
        <v>227</v>
      </c>
    </row>
    <row r="73" spans="1:8" x14ac:dyDescent="0.25">
      <c r="A73" s="6">
        <v>5</v>
      </c>
      <c r="B73" s="121" t="s">
        <v>155</v>
      </c>
      <c r="C73" s="7"/>
      <c r="D73" s="6">
        <v>5</v>
      </c>
      <c r="E73" s="121" t="s">
        <v>193</v>
      </c>
      <c r="G73" s="6">
        <v>5</v>
      </c>
      <c r="H73" s="121" t="s">
        <v>228</v>
      </c>
    </row>
    <row r="74" spans="1:8" x14ac:dyDescent="0.25">
      <c r="A74" s="6">
        <v>6</v>
      </c>
      <c r="B74" s="121" t="s">
        <v>149</v>
      </c>
      <c r="C74" s="7"/>
      <c r="D74" s="6">
        <v>6</v>
      </c>
      <c r="E74" s="121" t="s">
        <v>194</v>
      </c>
      <c r="G74" s="6">
        <v>6</v>
      </c>
      <c r="H74" s="121" t="s">
        <v>229</v>
      </c>
    </row>
    <row r="75" spans="1:8" x14ac:dyDescent="0.25">
      <c r="A75" s="6">
        <v>7</v>
      </c>
      <c r="B75" s="121" t="s">
        <v>156</v>
      </c>
      <c r="C75" s="7"/>
      <c r="D75" s="6">
        <v>7</v>
      </c>
      <c r="E75" s="121" t="s">
        <v>195</v>
      </c>
      <c r="G75" s="6">
        <v>7</v>
      </c>
      <c r="H75" s="121" t="s">
        <v>230</v>
      </c>
    </row>
    <row r="76" spans="1:8" x14ac:dyDescent="0.25">
      <c r="A76" s="6">
        <v>8</v>
      </c>
      <c r="B76" s="121" t="s">
        <v>153</v>
      </c>
      <c r="C76" s="7"/>
      <c r="D76" s="6">
        <v>8</v>
      </c>
      <c r="E76" s="121" t="s">
        <v>196</v>
      </c>
      <c r="G76" s="6">
        <v>8</v>
      </c>
      <c r="H76" s="121" t="s">
        <v>231</v>
      </c>
    </row>
    <row r="77" spans="1:8" ht="16.5" thickBot="1" x14ac:dyDescent="0.3">
      <c r="A77" s="8">
        <v>9</v>
      </c>
      <c r="B77" s="122" t="s">
        <v>154</v>
      </c>
      <c r="C77" s="7"/>
      <c r="D77" s="8">
        <v>9</v>
      </c>
      <c r="E77" s="122"/>
      <c r="G77" s="8">
        <v>9</v>
      </c>
      <c r="H77" s="122"/>
    </row>
    <row r="78" spans="1:8" x14ac:dyDescent="0.25">
      <c r="C78" s="7"/>
      <c r="G78" s="75"/>
      <c r="H78" s="75"/>
    </row>
    <row r="79" spans="1:8" x14ac:dyDescent="0.25">
      <c r="C79" s="7"/>
    </row>
    <row r="80" spans="1:8" s="2" customFormat="1" ht="30.75" x14ac:dyDescent="0.45">
      <c r="A80" s="135" t="s">
        <v>243</v>
      </c>
      <c r="B80" s="135"/>
      <c r="C80" s="135"/>
      <c r="D80" s="135"/>
      <c r="E80" s="135"/>
      <c r="F80" s="135"/>
      <c r="G80" s="135"/>
      <c r="H80" s="135"/>
    </row>
    <row r="81" spans="1:8" ht="16.5" thickBot="1" x14ac:dyDescent="0.3">
      <c r="C81" s="7"/>
    </row>
    <row r="82" spans="1:8" x14ac:dyDescent="0.25">
      <c r="A82" s="130" t="s">
        <v>7</v>
      </c>
      <c r="B82" s="131"/>
      <c r="C82" s="77"/>
      <c r="D82" s="130" t="s">
        <v>147</v>
      </c>
      <c r="E82" s="131"/>
      <c r="G82" s="132" t="s">
        <v>20</v>
      </c>
      <c r="H82" s="131"/>
    </row>
    <row r="83" spans="1:8" x14ac:dyDescent="0.25">
      <c r="A83" s="39">
        <v>1</v>
      </c>
      <c r="B83" s="118" t="s">
        <v>23</v>
      </c>
      <c r="C83" s="7"/>
      <c r="D83" s="39">
        <v>1</v>
      </c>
      <c r="E83" s="118" t="s">
        <v>14</v>
      </c>
      <c r="G83" s="39">
        <v>1</v>
      </c>
      <c r="H83" s="120" t="s">
        <v>21</v>
      </c>
    </row>
    <row r="84" spans="1:8" x14ac:dyDescent="0.25">
      <c r="A84" s="39">
        <v>2</v>
      </c>
      <c r="B84" s="118" t="s">
        <v>8</v>
      </c>
      <c r="C84" s="7"/>
      <c r="D84" s="39">
        <v>2</v>
      </c>
      <c r="E84" s="118" t="s">
        <v>15</v>
      </c>
      <c r="G84" s="39">
        <v>2</v>
      </c>
      <c r="H84" s="118" t="s">
        <v>6</v>
      </c>
    </row>
    <row r="85" spans="1:8" x14ac:dyDescent="0.25">
      <c r="A85" s="39">
        <v>3</v>
      </c>
      <c r="B85" s="118" t="s">
        <v>187</v>
      </c>
      <c r="C85" s="7"/>
      <c r="D85" s="39">
        <v>3</v>
      </c>
      <c r="E85" s="118" t="s">
        <v>16</v>
      </c>
      <c r="G85" s="39">
        <v>3</v>
      </c>
      <c r="H85" s="118" t="s">
        <v>6</v>
      </c>
    </row>
    <row r="86" spans="1:8" x14ac:dyDescent="0.25">
      <c r="A86" s="39">
        <v>4</v>
      </c>
      <c r="B86" s="118" t="s">
        <v>9</v>
      </c>
      <c r="C86" s="7"/>
      <c r="D86" s="39">
        <v>4</v>
      </c>
      <c r="E86" s="118" t="s">
        <v>135</v>
      </c>
      <c r="G86" s="39">
        <v>4</v>
      </c>
      <c r="H86" s="118" t="s">
        <v>6</v>
      </c>
    </row>
    <row r="87" spans="1:8" x14ac:dyDescent="0.25">
      <c r="A87" s="39">
        <v>5</v>
      </c>
      <c r="B87" s="118" t="s">
        <v>25</v>
      </c>
      <c r="C87" s="7"/>
      <c r="D87" s="39">
        <v>5</v>
      </c>
      <c r="E87" s="118" t="s">
        <v>17</v>
      </c>
      <c r="G87" s="39">
        <v>5</v>
      </c>
      <c r="H87" s="118" t="s">
        <v>6</v>
      </c>
    </row>
    <row r="88" spans="1:8" x14ac:dyDescent="0.25">
      <c r="A88" s="39">
        <v>6</v>
      </c>
      <c r="B88" s="118" t="s">
        <v>10</v>
      </c>
      <c r="C88" s="7"/>
      <c r="D88" s="39">
        <v>6</v>
      </c>
      <c r="E88" s="118" t="s">
        <v>18</v>
      </c>
      <c r="G88" s="39">
        <v>6</v>
      </c>
      <c r="H88" s="118" t="s">
        <v>6</v>
      </c>
    </row>
    <row r="89" spans="1:8" x14ac:dyDescent="0.25">
      <c r="A89" s="39">
        <v>7</v>
      </c>
      <c r="B89" s="118" t="s">
        <v>232</v>
      </c>
      <c r="C89" s="7"/>
      <c r="D89" s="39">
        <v>7</v>
      </c>
      <c r="E89" s="118" t="s">
        <v>19</v>
      </c>
      <c r="G89" s="39">
        <v>7</v>
      </c>
      <c r="H89" s="118" t="s">
        <v>6</v>
      </c>
    </row>
    <row r="90" spans="1:8" x14ac:dyDescent="0.25">
      <c r="A90" s="39">
        <v>8</v>
      </c>
      <c r="B90" s="118" t="s">
        <v>11</v>
      </c>
      <c r="C90" s="7"/>
      <c r="D90" s="39">
        <v>8</v>
      </c>
      <c r="E90" s="118" t="s">
        <v>22</v>
      </c>
      <c r="G90" s="39">
        <v>8</v>
      </c>
      <c r="H90" s="118" t="s">
        <v>6</v>
      </c>
    </row>
    <row r="91" spans="1:8" ht="16.5" thickBot="1" x14ac:dyDescent="0.3">
      <c r="A91" s="40">
        <v>9</v>
      </c>
      <c r="B91" s="119" t="s">
        <v>24</v>
      </c>
      <c r="C91" s="7"/>
      <c r="D91" s="40">
        <v>9</v>
      </c>
      <c r="E91" s="119" t="s">
        <v>157</v>
      </c>
      <c r="G91" s="40">
        <v>9</v>
      </c>
      <c r="H91" s="119" t="s">
        <v>6</v>
      </c>
    </row>
    <row r="93" spans="1:8" ht="16.5" thickBot="1" x14ac:dyDescent="0.3"/>
    <row r="94" spans="1:8" x14ac:dyDescent="0.25">
      <c r="A94" s="130" t="s">
        <v>64</v>
      </c>
      <c r="B94" s="131"/>
      <c r="D94" s="130" t="s">
        <v>206</v>
      </c>
      <c r="E94" s="131"/>
      <c r="G94" s="139" t="s">
        <v>255</v>
      </c>
      <c r="H94" s="140"/>
    </row>
    <row r="95" spans="1:8" x14ac:dyDescent="0.25">
      <c r="A95" s="39">
        <v>1</v>
      </c>
      <c r="B95" s="118" t="s">
        <v>65</v>
      </c>
      <c r="D95" s="39">
        <v>1</v>
      </c>
      <c r="E95" s="118" t="s">
        <v>207</v>
      </c>
      <c r="G95" s="141"/>
      <c r="H95" s="142"/>
    </row>
    <row r="96" spans="1:8" x14ac:dyDescent="0.25">
      <c r="A96" s="39">
        <v>2</v>
      </c>
      <c r="B96" s="118" t="s">
        <v>66</v>
      </c>
      <c r="D96" s="39">
        <v>2</v>
      </c>
      <c r="E96" s="118" t="s">
        <v>208</v>
      </c>
      <c r="G96" s="141"/>
      <c r="H96" s="142"/>
    </row>
    <row r="97" spans="1:8" x14ac:dyDescent="0.25">
      <c r="A97" s="39">
        <v>3</v>
      </c>
      <c r="B97" s="118" t="s">
        <v>176</v>
      </c>
      <c r="D97" s="39">
        <v>3</v>
      </c>
      <c r="E97" s="118" t="s">
        <v>209</v>
      </c>
      <c r="G97" s="141"/>
      <c r="H97" s="142"/>
    </row>
    <row r="98" spans="1:8" x14ac:dyDescent="0.25">
      <c r="A98" s="39">
        <v>4</v>
      </c>
      <c r="B98" s="118" t="s">
        <v>271</v>
      </c>
      <c r="D98" s="39">
        <v>4</v>
      </c>
      <c r="E98" s="118" t="s">
        <v>210</v>
      </c>
      <c r="G98" s="141"/>
      <c r="H98" s="142"/>
    </row>
    <row r="99" spans="1:8" x14ac:dyDescent="0.25">
      <c r="A99" s="39">
        <v>5</v>
      </c>
      <c r="B99" s="118" t="s">
        <v>272</v>
      </c>
      <c r="D99" s="39">
        <v>5</v>
      </c>
      <c r="E99" s="118" t="s">
        <v>211</v>
      </c>
      <c r="G99" s="141"/>
      <c r="H99" s="142"/>
    </row>
    <row r="100" spans="1:8" x14ac:dyDescent="0.25">
      <c r="A100" s="39">
        <v>6</v>
      </c>
      <c r="B100" s="118" t="s">
        <v>273</v>
      </c>
      <c r="D100" s="39">
        <v>6</v>
      </c>
      <c r="E100" s="118" t="s">
        <v>212</v>
      </c>
      <c r="G100" s="141"/>
      <c r="H100" s="142"/>
    </row>
    <row r="101" spans="1:8" x14ac:dyDescent="0.25">
      <c r="A101" s="39">
        <v>7</v>
      </c>
      <c r="B101" s="118" t="s">
        <v>275</v>
      </c>
      <c r="D101" s="39">
        <v>7</v>
      </c>
      <c r="E101" s="118" t="s">
        <v>213</v>
      </c>
      <c r="G101" s="141"/>
      <c r="H101" s="142"/>
    </row>
    <row r="102" spans="1:8" x14ac:dyDescent="0.25">
      <c r="A102" s="39">
        <v>8</v>
      </c>
      <c r="B102" s="118" t="s">
        <v>274</v>
      </c>
      <c r="D102" s="39">
        <v>8</v>
      </c>
      <c r="E102" s="118"/>
      <c r="G102" s="141"/>
      <c r="H102" s="142"/>
    </row>
    <row r="103" spans="1:8" ht="16.5" thickBot="1" x14ac:dyDescent="0.3">
      <c r="A103" s="40">
        <v>9</v>
      </c>
      <c r="B103" s="119" t="s">
        <v>276</v>
      </c>
      <c r="D103" s="40">
        <v>9</v>
      </c>
      <c r="E103" s="119"/>
      <c r="G103" s="143"/>
      <c r="H103" s="144"/>
    </row>
  </sheetData>
  <mergeCells count="43">
    <mergeCell ref="J42:K42"/>
    <mergeCell ref="M42:N42"/>
    <mergeCell ref="P42:Q51"/>
    <mergeCell ref="A1:Q1"/>
    <mergeCell ref="J29:Q29"/>
    <mergeCell ref="J31:K31"/>
    <mergeCell ref="M31:N31"/>
    <mergeCell ref="P31:Q31"/>
    <mergeCell ref="J3:Q3"/>
    <mergeCell ref="J5:K5"/>
    <mergeCell ref="M5:N5"/>
    <mergeCell ref="P5:Q5"/>
    <mergeCell ref="J17:K17"/>
    <mergeCell ref="M17:N17"/>
    <mergeCell ref="P17:Q17"/>
    <mergeCell ref="G31:H31"/>
    <mergeCell ref="A56:B56"/>
    <mergeCell ref="D56:E56"/>
    <mergeCell ref="G56:H56"/>
    <mergeCell ref="D5:E5"/>
    <mergeCell ref="G17:H26"/>
    <mergeCell ref="A17:B17"/>
    <mergeCell ref="A80:H80"/>
    <mergeCell ref="A82:B82"/>
    <mergeCell ref="D82:E82"/>
    <mergeCell ref="A94:B94"/>
    <mergeCell ref="A68:B68"/>
    <mergeCell ref="D94:E94"/>
    <mergeCell ref="G82:H82"/>
    <mergeCell ref="A31:B31"/>
    <mergeCell ref="D31:E31"/>
    <mergeCell ref="A3:H3"/>
    <mergeCell ref="A29:H29"/>
    <mergeCell ref="A5:B5"/>
    <mergeCell ref="G5:H5"/>
    <mergeCell ref="G94:H103"/>
    <mergeCell ref="D68:E68"/>
    <mergeCell ref="G42:H42"/>
    <mergeCell ref="G68:H68"/>
    <mergeCell ref="D17:E17"/>
    <mergeCell ref="A54:H54"/>
    <mergeCell ref="A42:B42"/>
    <mergeCell ref="D42:E42"/>
  </mergeCells>
  <pageMargins left="0.94488188976377963" right="0.74803149606299213" top="0.98425196850393704" bottom="0.98425196850393704" header="0.51181102362204722" footer="0.51181102362204722"/>
  <pageSetup paperSize="8" scale="7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6"/>
  <sheetViews>
    <sheetView workbookViewId="0">
      <selection activeCell="I64" sqref="I64:I65"/>
    </sheetView>
  </sheetViews>
  <sheetFormatPr defaultRowHeight="12.75" x14ac:dyDescent="0.2"/>
  <cols>
    <col min="1" max="1" width="10" customWidth="1"/>
    <col min="2" max="2" width="12.42578125" customWidth="1"/>
    <col min="3" max="3" width="12.7109375" customWidth="1"/>
    <col min="4" max="4" width="9.28515625" customWidth="1"/>
    <col min="5" max="5" width="32.140625" bestFit="1" customWidth="1"/>
    <col min="6" max="6" width="3.7109375" customWidth="1"/>
    <col min="7" max="7" width="32.140625" bestFit="1" customWidth="1"/>
    <col min="8" max="8" width="3" customWidth="1"/>
    <col min="9" max="9" width="20.5703125" customWidth="1"/>
    <col min="10" max="10" width="4.28515625" customWidth="1"/>
    <col min="11" max="11" width="2.42578125" customWidth="1"/>
    <col min="12" max="12" width="5.7109375" customWidth="1"/>
    <col min="13" max="15" width="0" hidden="1" customWidth="1"/>
  </cols>
  <sheetData>
    <row r="1" spans="1:15" s="1" customFormat="1" ht="124.5" customHeight="1" x14ac:dyDescent="0.25"/>
    <row r="2" spans="1:15" s="1" customFormat="1" ht="15" customHeight="1" thickBot="1" x14ac:dyDescent="0.3"/>
    <row r="3" spans="1:15" s="14" customFormat="1" x14ac:dyDescent="0.2">
      <c r="A3" s="84" t="s">
        <v>111</v>
      </c>
      <c r="B3" s="159" t="s">
        <v>79</v>
      </c>
      <c r="C3" s="159"/>
      <c r="D3" s="66" t="s">
        <v>111</v>
      </c>
      <c r="E3" s="66" t="s">
        <v>63</v>
      </c>
      <c r="F3" s="78" t="s">
        <v>111</v>
      </c>
      <c r="G3" s="78" t="s">
        <v>78</v>
      </c>
      <c r="H3" s="68" t="s">
        <v>111</v>
      </c>
      <c r="I3" s="166" t="s">
        <v>244</v>
      </c>
      <c r="J3" s="166"/>
      <c r="K3" s="166"/>
      <c r="L3" s="167"/>
    </row>
    <row r="4" spans="1:15" x14ac:dyDescent="0.2">
      <c r="A4" s="85">
        <v>1</v>
      </c>
      <c r="B4" s="175" t="str">
        <f>Teamindeling!A5</f>
        <v>Sjaffelstede United</v>
      </c>
      <c r="C4" s="175"/>
      <c r="D4" s="59">
        <v>1</v>
      </c>
      <c r="E4" s="59" t="str">
        <f>Teamindeling!A31</f>
        <v>AFC Apeldoorn</v>
      </c>
      <c r="F4" s="79">
        <v>1</v>
      </c>
      <c r="G4" s="79" t="str">
        <f>Teamindeling!A56</f>
        <v>VIOS 4</v>
      </c>
      <c r="H4" s="62">
        <v>1</v>
      </c>
      <c r="I4" s="164" t="str">
        <f>Teamindeling!A82</f>
        <v xml:space="preserve">Einer Geth Noch </v>
      </c>
      <c r="J4" s="164"/>
      <c r="K4" s="164"/>
      <c r="L4" s="165"/>
    </row>
    <row r="5" spans="1:15" x14ac:dyDescent="0.2">
      <c r="A5" s="85">
        <v>2</v>
      </c>
      <c r="B5" s="175" t="str">
        <f>Teamindeling!D5</f>
        <v>Fulltime playboys en Mauro</v>
      </c>
      <c r="C5" s="175"/>
      <c r="D5" s="59">
        <v>2</v>
      </c>
      <c r="E5" s="59" t="str">
        <f>Teamindeling!D31</f>
        <v>Pitty Patrol</v>
      </c>
      <c r="F5" s="79">
        <v>2</v>
      </c>
      <c r="G5" s="79" t="str">
        <f>Teamindeling!D56</f>
        <v>Team Grote Meneer</v>
      </c>
      <c r="H5" s="62">
        <v>2</v>
      </c>
      <c r="I5" s="164" t="str">
        <f>Teamindeling!D82</f>
        <v>Brummels</v>
      </c>
      <c r="J5" s="164"/>
      <c r="K5" s="164"/>
      <c r="L5" s="165"/>
    </row>
    <row r="6" spans="1:15" x14ac:dyDescent="0.2">
      <c r="A6" s="85">
        <v>3</v>
      </c>
      <c r="B6" s="160" t="str">
        <f>Teamindeling!G5</f>
        <v>FC Smitvrees</v>
      </c>
      <c r="C6" s="160"/>
      <c r="D6" s="59">
        <v>3</v>
      </c>
      <c r="E6" s="176" t="str">
        <f>Teamindeling!G31</f>
        <v>VIOS Dames 1.0</v>
      </c>
      <c r="F6" s="72">
        <v>3</v>
      </c>
      <c r="G6" s="72" t="str">
        <f>Teamindeling!G56</f>
        <v xml:space="preserve">Voulon Licht en Geluid </v>
      </c>
      <c r="H6" s="62">
        <v>3</v>
      </c>
      <c r="I6" s="164" t="str">
        <f>Teamindeling!G82</f>
        <v>Real Regio'72</v>
      </c>
      <c r="J6" s="164"/>
      <c r="K6" s="164"/>
      <c r="L6" s="165"/>
    </row>
    <row r="7" spans="1:15" x14ac:dyDescent="0.2">
      <c r="A7" s="85">
        <v>4</v>
      </c>
      <c r="B7" s="161" t="str">
        <f>Teamindeling!A17</f>
        <v>Egbert Veldhuis Kwekerij &amp; Hovenier</v>
      </c>
      <c r="C7" s="162"/>
      <c r="D7" s="59">
        <v>4</v>
      </c>
      <c r="E7" s="176" t="str">
        <f>Teamindeling!A42</f>
        <v>VIOS Dames 2.0</v>
      </c>
      <c r="F7" s="72">
        <v>4</v>
      </c>
      <c r="G7" s="178" t="str">
        <f>Teamindeling!A68</f>
        <v>Gratis Bier in de kantine</v>
      </c>
      <c r="H7" s="62">
        <v>4</v>
      </c>
      <c r="I7" s="164" t="str">
        <f>Teamindeling!A94</f>
        <v>W. Pannekoek Metsel- en Tegelwerk</v>
      </c>
      <c r="J7" s="164"/>
      <c r="K7" s="164"/>
      <c r="L7" s="165"/>
    </row>
    <row r="8" spans="1:15" x14ac:dyDescent="0.2">
      <c r="A8" s="85">
        <v>5</v>
      </c>
      <c r="B8" s="180" t="str">
        <f>Teamindeling!D17</f>
        <v>Joost mag het weten</v>
      </c>
      <c r="C8" s="180"/>
      <c r="D8" s="59">
        <v>5</v>
      </c>
      <c r="E8" s="73" t="str">
        <f>Teamindeling!D42</f>
        <v>Team fc APKRUIVAASZUWE</v>
      </c>
      <c r="F8" s="72">
        <v>5</v>
      </c>
      <c r="G8" s="178" t="str">
        <f>Teamindeling!D68</f>
        <v>Pompiewompie</v>
      </c>
      <c r="H8" s="62">
        <v>5</v>
      </c>
      <c r="I8" s="164" t="str">
        <f>Teamindeling!D94</f>
        <v>Veldje 4 is van ons</v>
      </c>
      <c r="J8" s="164"/>
      <c r="K8" s="164"/>
      <c r="L8" s="165"/>
    </row>
    <row r="9" spans="1:15" ht="13.5" thickBot="1" x14ac:dyDescent="0.25">
      <c r="A9" s="87">
        <v>6</v>
      </c>
      <c r="B9" s="163" t="s">
        <v>78</v>
      </c>
      <c r="C9" s="163"/>
      <c r="D9" s="67">
        <v>6</v>
      </c>
      <c r="E9" s="177" t="str">
        <f>Teamindeling!G42</f>
        <v>Wie is er</v>
      </c>
      <c r="F9" s="129">
        <v>6</v>
      </c>
      <c r="G9" s="179" t="str">
        <f>Teamindeling!G68</f>
        <v>FC Linksbuitenadem</v>
      </c>
      <c r="H9" s="63">
        <v>6</v>
      </c>
      <c r="I9" s="168" t="s">
        <v>63</v>
      </c>
      <c r="J9" s="168"/>
      <c r="K9" s="168"/>
      <c r="L9" s="169"/>
    </row>
    <row r="11" spans="1:15" hidden="1" x14ac:dyDescent="0.2">
      <c r="A11" s="71">
        <v>9.0277777777777787E-3</v>
      </c>
    </row>
    <row r="12" spans="1:15" hidden="1" x14ac:dyDescent="0.2">
      <c r="A12" s="71">
        <v>1.3888888888888889E-3</v>
      </c>
    </row>
    <row r="13" spans="1:15" ht="13.5" thickBot="1" x14ac:dyDescent="0.25">
      <c r="N13" s="13" t="s">
        <v>112</v>
      </c>
    </row>
    <row r="14" spans="1:15" s="14" customFormat="1" x14ac:dyDescent="0.2">
      <c r="A14" s="54" t="s">
        <v>95</v>
      </c>
      <c r="B14" s="80" t="s">
        <v>96</v>
      </c>
      <c r="C14" s="80" t="s">
        <v>97</v>
      </c>
      <c r="D14" s="80" t="s">
        <v>98</v>
      </c>
      <c r="E14" s="80" t="s">
        <v>99</v>
      </c>
      <c r="F14" s="80"/>
      <c r="G14" s="80" t="s">
        <v>100</v>
      </c>
      <c r="H14" s="80"/>
      <c r="I14" s="80" t="s">
        <v>109</v>
      </c>
      <c r="J14" s="157" t="s">
        <v>101</v>
      </c>
      <c r="K14" s="157"/>
      <c r="L14" s="158"/>
    </row>
    <row r="15" spans="1:15" x14ac:dyDescent="0.2">
      <c r="A15" s="114">
        <f>A16</f>
        <v>0.45833333333333331</v>
      </c>
      <c r="B15" s="115">
        <f>B18</f>
        <v>0.46736111111111112</v>
      </c>
      <c r="C15" s="116"/>
      <c r="D15" s="116" t="s">
        <v>285</v>
      </c>
      <c r="E15" s="116" t="s">
        <v>286</v>
      </c>
      <c r="F15" s="116"/>
      <c r="G15" s="116" t="s">
        <v>289</v>
      </c>
      <c r="H15" s="116"/>
      <c r="I15" s="116" t="s">
        <v>292</v>
      </c>
      <c r="J15" s="116"/>
      <c r="K15" s="116"/>
      <c r="L15" s="117"/>
    </row>
    <row r="16" spans="1:15" x14ac:dyDescent="0.2">
      <c r="A16" s="90">
        <v>0.45833333333333331</v>
      </c>
      <c r="B16" s="91">
        <f>A16+$A$11</f>
        <v>0.46736111111111112</v>
      </c>
      <c r="C16" s="86" t="s">
        <v>102</v>
      </c>
      <c r="D16" s="86" t="s">
        <v>105</v>
      </c>
      <c r="E16" s="86" t="str">
        <f>B4</f>
        <v>Sjaffelstede United</v>
      </c>
      <c r="F16" s="92" t="s">
        <v>108</v>
      </c>
      <c r="G16" s="86" t="str">
        <f>B5</f>
        <v>Fulltime playboys en Mauro</v>
      </c>
      <c r="H16" s="86"/>
      <c r="I16" s="92" t="s">
        <v>258</v>
      </c>
      <c r="J16" s="86"/>
      <c r="K16" s="92" t="s">
        <v>108</v>
      </c>
      <c r="L16" s="93"/>
      <c r="M16">
        <v>1</v>
      </c>
      <c r="N16">
        <f>IF($J16="",0,IF($J16=$L16,1,(IF($J16&gt;$L16,3,0))))</f>
        <v>0</v>
      </c>
      <c r="O16">
        <f>IF($J16="",0,IF($J16=$L16,1,(IF($J16&lt;$L16,3,0))))</f>
        <v>0</v>
      </c>
    </row>
    <row r="17" spans="1:15" x14ac:dyDescent="0.2">
      <c r="A17" s="90">
        <f>A16</f>
        <v>0.45833333333333331</v>
      </c>
      <c r="B17" s="91">
        <f t="shared" ref="B17:B86" si="0">A17+$A$11</f>
        <v>0.46736111111111112</v>
      </c>
      <c r="C17" s="86" t="s">
        <v>102</v>
      </c>
      <c r="D17" s="86" t="s">
        <v>106</v>
      </c>
      <c r="E17" s="86" t="str">
        <f>B6</f>
        <v>FC Smitvrees</v>
      </c>
      <c r="F17" s="92" t="s">
        <v>108</v>
      </c>
      <c r="G17" s="86" t="str">
        <f>B7</f>
        <v>Egbert Veldhuis Kwekerij &amp; Hovenier</v>
      </c>
      <c r="H17" s="86"/>
      <c r="I17" s="92" t="s">
        <v>283</v>
      </c>
      <c r="J17" s="86"/>
      <c r="K17" s="92" t="s">
        <v>108</v>
      </c>
      <c r="L17" s="93"/>
      <c r="M17">
        <v>1</v>
      </c>
      <c r="N17">
        <f t="shared" ref="N17:N94" si="1">IF($J17="",0,IF($J17=$L17,1,(IF($J17&gt;$L17,3,0))))</f>
        <v>0</v>
      </c>
      <c r="O17">
        <f t="shared" ref="O17:O94" si="2">IF($J17="",0,IF($J17=$L17,1,(IF($J17&lt;$L17,3,0))))</f>
        <v>0</v>
      </c>
    </row>
    <row r="18" spans="1:15" x14ac:dyDescent="0.2">
      <c r="A18" s="107">
        <f>A17</f>
        <v>0.45833333333333331</v>
      </c>
      <c r="B18" s="108">
        <f t="shared" si="0"/>
        <v>0.46736111111111112</v>
      </c>
      <c r="C18" s="106" t="s">
        <v>245</v>
      </c>
      <c r="D18" s="106" t="s">
        <v>107</v>
      </c>
      <c r="E18" s="106" t="str">
        <f>B8</f>
        <v>Joost mag het weten</v>
      </c>
      <c r="F18" s="106" t="s">
        <v>108</v>
      </c>
      <c r="G18" s="106" t="str">
        <f>G4</f>
        <v>VIOS 4</v>
      </c>
      <c r="H18" s="106"/>
      <c r="I18" s="106" t="s">
        <v>66</v>
      </c>
      <c r="J18" s="106"/>
      <c r="K18" s="106" t="s">
        <v>108</v>
      </c>
      <c r="L18" s="109"/>
      <c r="M18">
        <v>1</v>
      </c>
      <c r="N18">
        <f t="shared" si="1"/>
        <v>0</v>
      </c>
      <c r="O18">
        <f t="shared" si="2"/>
        <v>0</v>
      </c>
    </row>
    <row r="19" spans="1:15" x14ac:dyDescent="0.2">
      <c r="A19" s="114">
        <f>A20</f>
        <v>0.46875</v>
      </c>
      <c r="B19" s="115">
        <f>B22</f>
        <v>0.4777777777777778</v>
      </c>
      <c r="C19" s="116"/>
      <c r="D19" s="116" t="s">
        <v>285</v>
      </c>
      <c r="E19" s="116" t="s">
        <v>286</v>
      </c>
      <c r="F19" s="116"/>
      <c r="G19" s="116" t="s">
        <v>289</v>
      </c>
      <c r="H19" s="116"/>
      <c r="I19" s="116" t="s">
        <v>292</v>
      </c>
      <c r="J19" s="116"/>
      <c r="K19" s="116"/>
      <c r="L19" s="117"/>
    </row>
    <row r="20" spans="1:15" x14ac:dyDescent="0.2">
      <c r="A20" s="57">
        <f>B16+$A$12</f>
        <v>0.46875</v>
      </c>
      <c r="B20" s="58">
        <f>A20+$A$11</f>
        <v>0.4777777777777778</v>
      </c>
      <c r="C20" s="59" t="s">
        <v>103</v>
      </c>
      <c r="D20" s="59" t="s">
        <v>105</v>
      </c>
      <c r="E20" s="59" t="str">
        <f>E4</f>
        <v>AFC Apeldoorn</v>
      </c>
      <c r="F20" s="73" t="s">
        <v>108</v>
      </c>
      <c r="G20" s="59" t="str">
        <f>E5</f>
        <v>Pitty Patrol</v>
      </c>
      <c r="H20" s="59"/>
      <c r="I20" s="73" t="str">
        <f>I16</f>
        <v>Ruben Soppe</v>
      </c>
      <c r="J20" s="59"/>
      <c r="K20" s="73" t="s">
        <v>108</v>
      </c>
      <c r="L20" s="74"/>
      <c r="M20">
        <v>1</v>
      </c>
      <c r="N20">
        <f t="shared" si="1"/>
        <v>0</v>
      </c>
      <c r="O20">
        <f t="shared" si="2"/>
        <v>0</v>
      </c>
    </row>
    <row r="21" spans="1:15" x14ac:dyDescent="0.2">
      <c r="A21" s="57">
        <f>B17+$A$12</f>
        <v>0.46875</v>
      </c>
      <c r="B21" s="58">
        <f t="shared" si="0"/>
        <v>0.4777777777777778</v>
      </c>
      <c r="C21" s="59" t="s">
        <v>103</v>
      </c>
      <c r="D21" s="59" t="s">
        <v>106</v>
      </c>
      <c r="E21" s="59" t="str">
        <f>E6</f>
        <v>VIOS Dames 1.0</v>
      </c>
      <c r="F21" s="73" t="s">
        <v>108</v>
      </c>
      <c r="G21" s="59" t="str">
        <f>E7</f>
        <v>VIOS Dames 2.0</v>
      </c>
      <c r="H21" s="59"/>
      <c r="I21" s="73" t="str">
        <f>I17</f>
        <v>Ronald Bomhof</v>
      </c>
      <c r="J21" s="59"/>
      <c r="K21" s="73" t="s">
        <v>108</v>
      </c>
      <c r="L21" s="74"/>
      <c r="M21">
        <v>1</v>
      </c>
      <c r="N21">
        <f t="shared" si="1"/>
        <v>0</v>
      </c>
      <c r="O21">
        <f t="shared" si="2"/>
        <v>0</v>
      </c>
    </row>
    <row r="22" spans="1:15" x14ac:dyDescent="0.2">
      <c r="A22" s="57">
        <f>B18+$A$12</f>
        <v>0.46875</v>
      </c>
      <c r="B22" s="58">
        <f t="shared" si="0"/>
        <v>0.4777777777777778</v>
      </c>
      <c r="C22" s="59" t="s">
        <v>103</v>
      </c>
      <c r="D22" s="59" t="s">
        <v>107</v>
      </c>
      <c r="E22" s="59" t="str">
        <f>E8</f>
        <v>Team fc APKRUIVAASZUWE</v>
      </c>
      <c r="F22" s="73" t="s">
        <v>108</v>
      </c>
      <c r="G22" s="59" t="str">
        <f>E9</f>
        <v>Wie is er</v>
      </c>
      <c r="H22" s="59"/>
      <c r="I22" s="73" t="str">
        <f>I18</f>
        <v>Jacco Witteveen</v>
      </c>
      <c r="J22" s="59"/>
      <c r="K22" s="73" t="s">
        <v>108</v>
      </c>
      <c r="L22" s="74"/>
      <c r="M22">
        <v>1</v>
      </c>
      <c r="N22">
        <f t="shared" si="1"/>
        <v>0</v>
      </c>
      <c r="O22">
        <f t="shared" si="2"/>
        <v>0</v>
      </c>
    </row>
    <row r="23" spans="1:15" x14ac:dyDescent="0.2">
      <c r="A23" s="114">
        <f>A24</f>
        <v>0.47916666666666669</v>
      </c>
      <c r="B23" s="115">
        <f>B26</f>
        <v>0.48819444444444449</v>
      </c>
      <c r="C23" s="116"/>
      <c r="D23" s="116" t="s">
        <v>285</v>
      </c>
      <c r="E23" s="116" t="s">
        <v>286</v>
      </c>
      <c r="F23" s="116"/>
      <c r="G23" s="116" t="s">
        <v>289</v>
      </c>
      <c r="H23" s="116"/>
      <c r="I23" s="116" t="s">
        <v>292</v>
      </c>
      <c r="J23" s="116"/>
      <c r="K23" s="116"/>
      <c r="L23" s="117"/>
    </row>
    <row r="24" spans="1:15" x14ac:dyDescent="0.2">
      <c r="A24" s="55">
        <f>B20+$A$12</f>
        <v>0.47916666666666669</v>
      </c>
      <c r="B24" s="56">
        <f t="shared" si="0"/>
        <v>0.48819444444444449</v>
      </c>
      <c r="C24" s="79" t="s">
        <v>104</v>
      </c>
      <c r="D24" s="79" t="s">
        <v>105</v>
      </c>
      <c r="E24" s="79" t="str">
        <f>G4</f>
        <v>VIOS 4</v>
      </c>
      <c r="F24" s="72" t="s">
        <v>108</v>
      </c>
      <c r="G24" s="79" t="str">
        <f>G5</f>
        <v>Team Grote Meneer</v>
      </c>
      <c r="H24" s="79"/>
      <c r="I24" s="72" t="s">
        <v>41</v>
      </c>
      <c r="J24" s="79"/>
      <c r="K24" s="72" t="s">
        <v>108</v>
      </c>
      <c r="L24" s="65"/>
      <c r="M24">
        <v>1</v>
      </c>
      <c r="N24">
        <f t="shared" si="1"/>
        <v>0</v>
      </c>
      <c r="O24">
        <f t="shared" si="2"/>
        <v>0</v>
      </c>
    </row>
    <row r="25" spans="1:15" x14ac:dyDescent="0.2">
      <c r="A25" s="55">
        <f>B21+$A$12</f>
        <v>0.47916666666666669</v>
      </c>
      <c r="B25" s="56">
        <f t="shared" si="0"/>
        <v>0.48819444444444449</v>
      </c>
      <c r="C25" s="79" t="s">
        <v>104</v>
      </c>
      <c r="D25" s="79" t="s">
        <v>106</v>
      </c>
      <c r="E25" s="79" t="str">
        <f>G6</f>
        <v xml:space="preserve">Voulon Licht en Geluid </v>
      </c>
      <c r="F25" s="72" t="s">
        <v>108</v>
      </c>
      <c r="G25" s="79" t="str">
        <f>G7</f>
        <v>Gratis Bier in de kantine</v>
      </c>
      <c r="H25" s="79"/>
      <c r="I25" s="72" t="s">
        <v>197</v>
      </c>
      <c r="J25" s="79"/>
      <c r="K25" s="72" t="s">
        <v>108</v>
      </c>
      <c r="L25" s="65"/>
      <c r="M25">
        <v>1</v>
      </c>
      <c r="N25">
        <f t="shared" si="1"/>
        <v>0</v>
      </c>
      <c r="O25">
        <f t="shared" si="2"/>
        <v>0</v>
      </c>
    </row>
    <row r="26" spans="1:15" x14ac:dyDescent="0.2">
      <c r="A26" s="55">
        <f>B22+$A$12</f>
        <v>0.47916666666666669</v>
      </c>
      <c r="B26" s="56">
        <f t="shared" si="0"/>
        <v>0.48819444444444449</v>
      </c>
      <c r="C26" s="79" t="s">
        <v>104</v>
      </c>
      <c r="D26" s="79" t="s">
        <v>107</v>
      </c>
      <c r="E26" s="79" t="str">
        <f>G8</f>
        <v>Pompiewompie</v>
      </c>
      <c r="F26" s="72" t="s">
        <v>108</v>
      </c>
      <c r="G26" s="79" t="str">
        <f>G9</f>
        <v>FC Linksbuitenadem</v>
      </c>
      <c r="H26" s="79"/>
      <c r="I26" s="72" t="s">
        <v>118</v>
      </c>
      <c r="J26" s="79"/>
      <c r="K26" s="72" t="s">
        <v>108</v>
      </c>
      <c r="L26" s="65"/>
      <c r="M26">
        <v>1</v>
      </c>
      <c r="N26">
        <f t="shared" si="1"/>
        <v>0</v>
      </c>
      <c r="O26">
        <f t="shared" si="2"/>
        <v>0</v>
      </c>
    </row>
    <row r="27" spans="1:15" x14ac:dyDescent="0.2">
      <c r="A27" s="173">
        <f>A28</f>
        <v>0.48958333333333337</v>
      </c>
      <c r="B27" s="174">
        <f>B30</f>
        <v>0.49861111111111117</v>
      </c>
      <c r="C27" s="116"/>
      <c r="D27" s="116" t="s">
        <v>285</v>
      </c>
      <c r="E27" s="116" t="s">
        <v>286</v>
      </c>
      <c r="F27" s="116"/>
      <c r="G27" s="116" t="str">
        <f>B5</f>
        <v>Fulltime playboys en Mauro</v>
      </c>
      <c r="H27" s="116"/>
      <c r="I27" s="116" t="s">
        <v>287</v>
      </c>
      <c r="J27" s="116"/>
      <c r="K27" s="116"/>
      <c r="L27" s="117"/>
    </row>
    <row r="28" spans="1:15" x14ac:dyDescent="0.2">
      <c r="A28" s="60">
        <f>B24+$A$12</f>
        <v>0.48958333333333337</v>
      </c>
      <c r="B28" s="61">
        <f t="shared" si="0"/>
        <v>0.49861111111111117</v>
      </c>
      <c r="C28" s="89" t="s">
        <v>102</v>
      </c>
      <c r="D28" s="89" t="s">
        <v>105</v>
      </c>
      <c r="E28" s="89" t="str">
        <f>I4</f>
        <v xml:space="preserve">Einer Geth Noch </v>
      </c>
      <c r="F28" s="76" t="s">
        <v>108</v>
      </c>
      <c r="G28" s="89" t="str">
        <f>I5</f>
        <v>Brummels</v>
      </c>
      <c r="H28" s="89"/>
      <c r="I28" s="76" t="str">
        <f>I24</f>
        <v>Rinus Koetsier</v>
      </c>
      <c r="J28" s="89"/>
      <c r="K28" s="76" t="s">
        <v>108</v>
      </c>
      <c r="L28" s="88"/>
      <c r="M28">
        <v>2</v>
      </c>
      <c r="N28">
        <f t="shared" si="1"/>
        <v>0</v>
      </c>
      <c r="O28">
        <f t="shared" si="2"/>
        <v>0</v>
      </c>
    </row>
    <row r="29" spans="1:15" x14ac:dyDescent="0.2">
      <c r="A29" s="60">
        <f>B25+$A$12</f>
        <v>0.48958333333333337</v>
      </c>
      <c r="B29" s="61">
        <f t="shared" si="0"/>
        <v>0.49861111111111117</v>
      </c>
      <c r="C29" s="89" t="s">
        <v>102</v>
      </c>
      <c r="D29" s="89" t="s">
        <v>106</v>
      </c>
      <c r="E29" s="89" t="str">
        <f>I6</f>
        <v>Real Regio'72</v>
      </c>
      <c r="F29" s="76" t="s">
        <v>108</v>
      </c>
      <c r="G29" s="89" t="str">
        <f>I7</f>
        <v>W. Pannekoek Metsel- en Tegelwerk</v>
      </c>
      <c r="H29" s="89"/>
      <c r="I29" s="76" t="str">
        <f>I25</f>
        <v>Robbert de Beer</v>
      </c>
      <c r="J29" s="89"/>
      <c r="K29" s="76" t="s">
        <v>108</v>
      </c>
      <c r="L29" s="88"/>
      <c r="M29">
        <v>2</v>
      </c>
      <c r="N29">
        <f t="shared" si="1"/>
        <v>0</v>
      </c>
      <c r="O29">
        <f t="shared" si="2"/>
        <v>0</v>
      </c>
    </row>
    <row r="30" spans="1:15" x14ac:dyDescent="0.2">
      <c r="A30" s="111">
        <f>B26+$A$12</f>
        <v>0.48958333333333337</v>
      </c>
      <c r="B30" s="112">
        <f t="shared" si="0"/>
        <v>0.49861111111111117</v>
      </c>
      <c r="C30" s="110" t="s">
        <v>245</v>
      </c>
      <c r="D30" s="110" t="s">
        <v>107</v>
      </c>
      <c r="E30" s="110" t="str">
        <f>I8</f>
        <v>Veldje 4 is van ons</v>
      </c>
      <c r="F30" s="110" t="s">
        <v>108</v>
      </c>
      <c r="G30" s="110" t="str">
        <f>E4</f>
        <v>AFC Apeldoorn</v>
      </c>
      <c r="H30" s="110"/>
      <c r="I30" s="110" t="str">
        <f>I26</f>
        <v>Johan van de Wal</v>
      </c>
      <c r="J30" s="110"/>
      <c r="K30" s="110" t="s">
        <v>108</v>
      </c>
      <c r="L30" s="113"/>
      <c r="M30">
        <v>2</v>
      </c>
      <c r="N30">
        <f t="shared" si="1"/>
        <v>0</v>
      </c>
      <c r="O30">
        <f t="shared" si="2"/>
        <v>0</v>
      </c>
    </row>
    <row r="31" spans="1:15" s="15" customFormat="1" x14ac:dyDescent="0.2">
      <c r="A31" s="114">
        <f>A32</f>
        <v>0.50000000000000011</v>
      </c>
      <c r="B31" s="115">
        <f>B34</f>
        <v>0.50902777777777786</v>
      </c>
      <c r="C31" s="116"/>
      <c r="D31" s="116" t="s">
        <v>285</v>
      </c>
      <c r="E31" s="116" t="s">
        <v>286</v>
      </c>
      <c r="F31" s="116"/>
      <c r="G31" s="116"/>
      <c r="H31" s="116"/>
      <c r="I31" s="116" t="s">
        <v>287</v>
      </c>
      <c r="J31" s="116"/>
      <c r="K31" s="116"/>
      <c r="L31" s="117"/>
    </row>
    <row r="32" spans="1:15" x14ac:dyDescent="0.2">
      <c r="A32" s="90">
        <f>B28+$A$12</f>
        <v>0.50000000000000011</v>
      </c>
      <c r="B32" s="91">
        <f t="shared" si="0"/>
        <v>0.50902777777777786</v>
      </c>
      <c r="C32" s="86" t="s">
        <v>103</v>
      </c>
      <c r="D32" s="86" t="s">
        <v>105</v>
      </c>
      <c r="E32" s="86" t="str">
        <f>B4</f>
        <v>Sjaffelstede United</v>
      </c>
      <c r="F32" s="92" t="s">
        <v>108</v>
      </c>
      <c r="G32" s="86" t="str">
        <f>B6</f>
        <v>FC Smitvrees</v>
      </c>
      <c r="H32" s="86"/>
      <c r="I32" s="92" t="s">
        <v>43</v>
      </c>
      <c r="J32" s="86"/>
      <c r="K32" s="92" t="s">
        <v>108</v>
      </c>
      <c r="L32" s="93"/>
      <c r="M32">
        <v>2</v>
      </c>
      <c r="N32">
        <f t="shared" si="1"/>
        <v>0</v>
      </c>
      <c r="O32">
        <f t="shared" si="2"/>
        <v>0</v>
      </c>
    </row>
    <row r="33" spans="1:15" x14ac:dyDescent="0.2">
      <c r="A33" s="90">
        <f>B29+$A$12</f>
        <v>0.50000000000000011</v>
      </c>
      <c r="B33" s="91">
        <f t="shared" si="0"/>
        <v>0.50902777777777786</v>
      </c>
      <c r="C33" s="86" t="s">
        <v>103</v>
      </c>
      <c r="D33" s="86" t="s">
        <v>106</v>
      </c>
      <c r="E33" s="86" t="str">
        <f>B5</f>
        <v>Fulltime playboys en Mauro</v>
      </c>
      <c r="F33" s="92" t="s">
        <v>108</v>
      </c>
      <c r="G33" s="86" t="str">
        <f>B8</f>
        <v>Joost mag het weten</v>
      </c>
      <c r="H33" s="86"/>
      <c r="I33" s="92" t="s">
        <v>69</v>
      </c>
      <c r="J33" s="86"/>
      <c r="K33" s="92" t="s">
        <v>108</v>
      </c>
      <c r="L33" s="93"/>
      <c r="M33">
        <v>2</v>
      </c>
      <c r="N33">
        <f t="shared" si="1"/>
        <v>0</v>
      </c>
      <c r="O33">
        <f t="shared" si="2"/>
        <v>0</v>
      </c>
    </row>
    <row r="34" spans="1:15" x14ac:dyDescent="0.2">
      <c r="A34" s="107">
        <f>B30+$A$12</f>
        <v>0.50000000000000011</v>
      </c>
      <c r="B34" s="108">
        <f t="shared" si="0"/>
        <v>0.50902777777777786</v>
      </c>
      <c r="C34" s="106" t="s">
        <v>245</v>
      </c>
      <c r="D34" s="106" t="s">
        <v>107</v>
      </c>
      <c r="E34" s="106" t="str">
        <f>B7</f>
        <v>Egbert Veldhuis Kwekerij &amp; Hovenier</v>
      </c>
      <c r="F34" s="106" t="s">
        <v>108</v>
      </c>
      <c r="G34" s="106" t="str">
        <f>G5</f>
        <v>Team Grote Meneer</v>
      </c>
      <c r="H34" s="106"/>
      <c r="I34" s="106" t="s">
        <v>116</v>
      </c>
      <c r="J34" s="106"/>
      <c r="K34" s="106" t="s">
        <v>108</v>
      </c>
      <c r="L34" s="109"/>
      <c r="M34">
        <v>2</v>
      </c>
      <c r="N34">
        <f t="shared" si="1"/>
        <v>0</v>
      </c>
      <c r="O34">
        <f t="shared" si="2"/>
        <v>0</v>
      </c>
    </row>
    <row r="35" spans="1:15" x14ac:dyDescent="0.2">
      <c r="A35" s="114">
        <f>A36</f>
        <v>0.51041666666666674</v>
      </c>
      <c r="B35" s="115">
        <f>B38</f>
        <v>0.51944444444444449</v>
      </c>
      <c r="C35" s="116"/>
      <c r="D35" s="116" t="s">
        <v>285</v>
      </c>
      <c r="E35" s="116" t="s">
        <v>286</v>
      </c>
      <c r="F35" s="116"/>
      <c r="G35" s="116" t="str">
        <f>G8</f>
        <v>Pompiewompie</v>
      </c>
      <c r="H35" s="116"/>
      <c r="I35" s="116" t="s">
        <v>287</v>
      </c>
      <c r="J35" s="116"/>
      <c r="K35" s="116"/>
      <c r="L35" s="117"/>
    </row>
    <row r="36" spans="1:15" x14ac:dyDescent="0.2">
      <c r="A36" s="57">
        <f>B32+$A$12</f>
        <v>0.51041666666666674</v>
      </c>
      <c r="B36" s="58">
        <f t="shared" si="0"/>
        <v>0.51944444444444449</v>
      </c>
      <c r="C36" s="59" t="s">
        <v>104</v>
      </c>
      <c r="D36" s="59" t="s">
        <v>105</v>
      </c>
      <c r="E36" s="59" t="str">
        <f>E4</f>
        <v>AFC Apeldoorn</v>
      </c>
      <c r="F36" s="73" t="s">
        <v>108</v>
      </c>
      <c r="G36" s="59" t="str">
        <f>E6</f>
        <v>VIOS Dames 1.0</v>
      </c>
      <c r="H36" s="59"/>
      <c r="I36" s="73" t="str">
        <f>I32</f>
        <v>Gerbert Tiemens</v>
      </c>
      <c r="J36" s="59"/>
      <c r="K36" s="73" t="s">
        <v>108</v>
      </c>
      <c r="L36" s="74"/>
      <c r="M36">
        <v>2</v>
      </c>
      <c r="N36">
        <f t="shared" si="1"/>
        <v>0</v>
      </c>
      <c r="O36">
        <f t="shared" si="2"/>
        <v>0</v>
      </c>
    </row>
    <row r="37" spans="1:15" x14ac:dyDescent="0.2">
      <c r="A37" s="57">
        <f>B33+$A$12</f>
        <v>0.51041666666666674</v>
      </c>
      <c r="B37" s="58">
        <f t="shared" si="0"/>
        <v>0.51944444444444449</v>
      </c>
      <c r="C37" s="59" t="s">
        <v>104</v>
      </c>
      <c r="D37" s="59" t="s">
        <v>106</v>
      </c>
      <c r="E37" s="59" t="str">
        <f>E5</f>
        <v>Pitty Patrol</v>
      </c>
      <c r="F37" s="73" t="s">
        <v>108</v>
      </c>
      <c r="G37" s="59" t="str">
        <f>E8</f>
        <v>Team fc APKRUIVAASZUWE</v>
      </c>
      <c r="H37" s="59"/>
      <c r="I37" s="73" t="str">
        <f>I33</f>
        <v>Pieter Siwabessy</v>
      </c>
      <c r="J37" s="59"/>
      <c r="K37" s="73" t="s">
        <v>108</v>
      </c>
      <c r="L37" s="74"/>
      <c r="M37">
        <v>2</v>
      </c>
      <c r="N37">
        <f t="shared" si="1"/>
        <v>0</v>
      </c>
      <c r="O37">
        <f t="shared" si="2"/>
        <v>0</v>
      </c>
    </row>
    <row r="38" spans="1:15" x14ac:dyDescent="0.2">
      <c r="A38" s="57">
        <f>B34+$A$12</f>
        <v>0.51041666666666674</v>
      </c>
      <c r="B38" s="58">
        <f t="shared" si="0"/>
        <v>0.51944444444444449</v>
      </c>
      <c r="C38" s="59" t="s">
        <v>104</v>
      </c>
      <c r="D38" s="59" t="s">
        <v>107</v>
      </c>
      <c r="E38" s="59" t="str">
        <f>E7</f>
        <v>VIOS Dames 2.0</v>
      </c>
      <c r="F38" s="73" t="s">
        <v>108</v>
      </c>
      <c r="G38" s="59" t="str">
        <f>E9</f>
        <v>Wie is er</v>
      </c>
      <c r="H38" s="59"/>
      <c r="I38" s="73" t="str">
        <f>I34</f>
        <v>Steven Kneppers</v>
      </c>
      <c r="J38" s="59"/>
      <c r="K38" s="73" t="s">
        <v>108</v>
      </c>
      <c r="L38" s="74"/>
      <c r="M38">
        <v>2</v>
      </c>
      <c r="N38">
        <f t="shared" si="1"/>
        <v>0</v>
      </c>
      <c r="O38">
        <f t="shared" si="2"/>
        <v>0</v>
      </c>
    </row>
    <row r="39" spans="1:15" x14ac:dyDescent="0.2">
      <c r="A39" s="114">
        <f>A40</f>
        <v>0.52083333333333337</v>
      </c>
      <c r="B39" s="115">
        <f>B42</f>
        <v>0.52986111111111112</v>
      </c>
      <c r="C39" s="116"/>
      <c r="D39" s="116" t="s">
        <v>285</v>
      </c>
      <c r="E39" s="116" t="s">
        <v>286</v>
      </c>
      <c r="F39" s="116"/>
      <c r="G39" s="181" t="s">
        <v>293</v>
      </c>
      <c r="H39" s="116"/>
      <c r="I39" s="116" t="s">
        <v>287</v>
      </c>
      <c r="J39" s="116"/>
      <c r="K39" s="116"/>
      <c r="L39" s="117"/>
    </row>
    <row r="40" spans="1:15" x14ac:dyDescent="0.2">
      <c r="A40" s="55">
        <f>B36+$A$12</f>
        <v>0.52083333333333337</v>
      </c>
      <c r="B40" s="56">
        <f t="shared" si="0"/>
        <v>0.52986111111111112</v>
      </c>
      <c r="C40" s="79" t="s">
        <v>102</v>
      </c>
      <c r="D40" s="79" t="s">
        <v>105</v>
      </c>
      <c r="E40" s="79" t="str">
        <f>G4</f>
        <v>VIOS 4</v>
      </c>
      <c r="F40" s="72" t="s">
        <v>108</v>
      </c>
      <c r="G40" s="79" t="str">
        <f>G6</f>
        <v xml:space="preserve">Voulon Licht en Geluid </v>
      </c>
      <c r="H40" s="79"/>
      <c r="I40" s="72" t="str">
        <f>I24</f>
        <v>Rinus Koetsier</v>
      </c>
      <c r="J40" s="79"/>
      <c r="K40" s="72" t="s">
        <v>108</v>
      </c>
      <c r="L40" s="65"/>
      <c r="M40">
        <v>3</v>
      </c>
      <c r="N40">
        <f t="shared" si="1"/>
        <v>0</v>
      </c>
      <c r="O40">
        <f t="shared" si="2"/>
        <v>0</v>
      </c>
    </row>
    <row r="41" spans="1:15" x14ac:dyDescent="0.2">
      <c r="A41" s="55">
        <f>B37+$A$12</f>
        <v>0.52083333333333337</v>
      </c>
      <c r="B41" s="56">
        <f t="shared" si="0"/>
        <v>0.52986111111111112</v>
      </c>
      <c r="C41" s="79" t="s">
        <v>102</v>
      </c>
      <c r="D41" s="79" t="s">
        <v>106</v>
      </c>
      <c r="E41" s="79" t="str">
        <f>G5</f>
        <v>Team Grote Meneer</v>
      </c>
      <c r="F41" s="72" t="s">
        <v>108</v>
      </c>
      <c r="G41" s="79" t="str">
        <f>G8</f>
        <v>Pompiewompie</v>
      </c>
      <c r="H41" s="79"/>
      <c r="I41" s="72" t="str">
        <f>I25</f>
        <v>Robbert de Beer</v>
      </c>
      <c r="J41" s="79"/>
      <c r="K41" s="72" t="s">
        <v>108</v>
      </c>
      <c r="L41" s="65"/>
      <c r="M41">
        <v>3</v>
      </c>
      <c r="N41">
        <f t="shared" si="1"/>
        <v>0</v>
      </c>
      <c r="O41">
        <f t="shared" si="2"/>
        <v>0</v>
      </c>
    </row>
    <row r="42" spans="1:15" x14ac:dyDescent="0.2">
      <c r="A42" s="55">
        <f>B38+$A$12</f>
        <v>0.52083333333333337</v>
      </c>
      <c r="B42" s="56">
        <f t="shared" si="0"/>
        <v>0.52986111111111112</v>
      </c>
      <c r="C42" s="79" t="s">
        <v>102</v>
      </c>
      <c r="D42" s="79" t="s">
        <v>107</v>
      </c>
      <c r="E42" s="79" t="str">
        <f>G7</f>
        <v>Gratis Bier in de kantine</v>
      </c>
      <c r="F42" s="72" t="s">
        <v>108</v>
      </c>
      <c r="G42" s="79" t="str">
        <f>G9</f>
        <v>FC Linksbuitenadem</v>
      </c>
      <c r="H42" s="79"/>
      <c r="I42" s="72" t="str">
        <f>I26</f>
        <v>Johan van de Wal</v>
      </c>
      <c r="J42" s="79"/>
      <c r="K42" s="72" t="s">
        <v>108</v>
      </c>
      <c r="L42" s="65"/>
      <c r="M42">
        <v>3</v>
      </c>
      <c r="N42">
        <f t="shared" si="1"/>
        <v>0</v>
      </c>
      <c r="O42">
        <f t="shared" si="2"/>
        <v>0</v>
      </c>
    </row>
    <row r="43" spans="1:15" s="15" customFormat="1" x14ac:dyDescent="0.2">
      <c r="A43" s="114">
        <f>A44</f>
        <v>0.53125</v>
      </c>
      <c r="B43" s="115">
        <f>B46</f>
        <v>0.54027777777777775</v>
      </c>
      <c r="C43" s="116"/>
      <c r="D43" s="116" t="s">
        <v>285</v>
      </c>
      <c r="E43" s="116" t="s">
        <v>286</v>
      </c>
      <c r="F43" s="116"/>
      <c r="G43" s="181" t="s">
        <v>293</v>
      </c>
      <c r="H43" s="116"/>
      <c r="I43" s="116" t="s">
        <v>287</v>
      </c>
      <c r="J43" s="116"/>
      <c r="K43" s="116"/>
      <c r="L43" s="117"/>
    </row>
    <row r="44" spans="1:15" x14ac:dyDescent="0.2">
      <c r="A44" s="60">
        <f>B40+$A$12</f>
        <v>0.53125</v>
      </c>
      <c r="B44" s="61">
        <f t="shared" si="0"/>
        <v>0.54027777777777775</v>
      </c>
      <c r="C44" s="89" t="s">
        <v>103</v>
      </c>
      <c r="D44" s="89" t="s">
        <v>105</v>
      </c>
      <c r="E44" s="89" t="str">
        <f>I4</f>
        <v xml:space="preserve">Einer Geth Noch </v>
      </c>
      <c r="F44" s="76" t="s">
        <v>108</v>
      </c>
      <c r="G44" s="89" t="str">
        <f>I6</f>
        <v>Real Regio'72</v>
      </c>
      <c r="H44" s="89"/>
      <c r="I44" s="76" t="str">
        <f>I24</f>
        <v>Rinus Koetsier</v>
      </c>
      <c r="J44" s="89"/>
      <c r="K44" s="76" t="s">
        <v>108</v>
      </c>
      <c r="L44" s="88"/>
      <c r="M44">
        <v>3</v>
      </c>
      <c r="N44">
        <f t="shared" si="1"/>
        <v>0</v>
      </c>
      <c r="O44">
        <f t="shared" si="2"/>
        <v>0</v>
      </c>
    </row>
    <row r="45" spans="1:15" x14ac:dyDescent="0.2">
      <c r="A45" s="60">
        <f>B41+$A$12</f>
        <v>0.53125</v>
      </c>
      <c r="B45" s="61">
        <f t="shared" si="0"/>
        <v>0.54027777777777775</v>
      </c>
      <c r="C45" s="89" t="s">
        <v>103</v>
      </c>
      <c r="D45" s="89" t="s">
        <v>106</v>
      </c>
      <c r="E45" s="89" t="str">
        <f>I5</f>
        <v>Brummels</v>
      </c>
      <c r="F45" s="76" t="s">
        <v>108</v>
      </c>
      <c r="G45" s="89" t="str">
        <f>I8</f>
        <v>Veldje 4 is van ons</v>
      </c>
      <c r="H45" s="89"/>
      <c r="I45" s="76" t="str">
        <f>I25</f>
        <v>Robbert de Beer</v>
      </c>
      <c r="J45" s="89"/>
      <c r="K45" s="76" t="s">
        <v>108</v>
      </c>
      <c r="L45" s="88"/>
      <c r="M45">
        <v>3</v>
      </c>
      <c r="N45">
        <f t="shared" si="1"/>
        <v>0</v>
      </c>
      <c r="O45">
        <f t="shared" si="2"/>
        <v>0</v>
      </c>
    </row>
    <row r="46" spans="1:15" x14ac:dyDescent="0.2">
      <c r="A46" s="111">
        <f>B42+$A$12</f>
        <v>0.53125</v>
      </c>
      <c r="B46" s="112">
        <f t="shared" si="0"/>
        <v>0.54027777777777775</v>
      </c>
      <c r="C46" s="110" t="s">
        <v>245</v>
      </c>
      <c r="D46" s="110" t="s">
        <v>107</v>
      </c>
      <c r="E46" s="110" t="str">
        <f>I7</f>
        <v>W. Pannekoek Metsel- en Tegelwerk</v>
      </c>
      <c r="F46" s="110" t="s">
        <v>108</v>
      </c>
      <c r="G46" s="110" t="str">
        <f>E5</f>
        <v>Pitty Patrol</v>
      </c>
      <c r="H46" s="110"/>
      <c r="I46" s="110" t="str">
        <f>I26</f>
        <v>Johan van de Wal</v>
      </c>
      <c r="J46" s="110"/>
      <c r="K46" s="110" t="s">
        <v>108</v>
      </c>
      <c r="L46" s="113"/>
      <c r="M46">
        <v>3</v>
      </c>
      <c r="N46">
        <f t="shared" si="1"/>
        <v>0</v>
      </c>
      <c r="O46">
        <f t="shared" si="2"/>
        <v>0</v>
      </c>
    </row>
    <row r="47" spans="1:15" x14ac:dyDescent="0.2">
      <c r="A47" s="114">
        <f>A48</f>
        <v>0.54166666666666663</v>
      </c>
      <c r="B47" s="115">
        <f>B50</f>
        <v>0.55069444444444438</v>
      </c>
      <c r="C47" s="116"/>
      <c r="D47" s="116" t="s">
        <v>285</v>
      </c>
      <c r="E47" s="116" t="s">
        <v>286</v>
      </c>
      <c r="F47" s="116"/>
      <c r="G47" s="116" t="str">
        <f>E6</f>
        <v>VIOS Dames 1.0</v>
      </c>
      <c r="H47" s="116"/>
      <c r="I47" s="116" t="s">
        <v>287</v>
      </c>
      <c r="J47" s="116"/>
      <c r="K47" s="116"/>
      <c r="L47" s="117"/>
    </row>
    <row r="48" spans="1:15" x14ac:dyDescent="0.2">
      <c r="A48" s="90">
        <f>B44+$A$12</f>
        <v>0.54166666666666663</v>
      </c>
      <c r="B48" s="91">
        <f t="shared" si="0"/>
        <v>0.55069444444444438</v>
      </c>
      <c r="C48" s="86" t="s">
        <v>104</v>
      </c>
      <c r="D48" s="86" t="s">
        <v>105</v>
      </c>
      <c r="E48" s="86" t="str">
        <f>B4</f>
        <v>Sjaffelstede United</v>
      </c>
      <c r="F48" s="92" t="s">
        <v>108</v>
      </c>
      <c r="G48" s="86" t="str">
        <f>B7</f>
        <v>Egbert Veldhuis Kwekerij &amp; Hovenier</v>
      </c>
      <c r="H48" s="86"/>
      <c r="I48" s="92" t="str">
        <f>I32</f>
        <v>Gerbert Tiemens</v>
      </c>
      <c r="J48" s="86"/>
      <c r="K48" s="92" t="s">
        <v>108</v>
      </c>
      <c r="L48" s="93"/>
      <c r="M48">
        <v>3</v>
      </c>
      <c r="N48">
        <f t="shared" si="1"/>
        <v>0</v>
      </c>
      <c r="O48">
        <f t="shared" si="2"/>
        <v>0</v>
      </c>
    </row>
    <row r="49" spans="1:15" x14ac:dyDescent="0.2">
      <c r="A49" s="107">
        <f>B45+$A$12</f>
        <v>0.54166666666666663</v>
      </c>
      <c r="B49" s="108">
        <f t="shared" si="0"/>
        <v>0.55069444444444438</v>
      </c>
      <c r="C49" s="106" t="s">
        <v>245</v>
      </c>
      <c r="D49" s="106" t="s">
        <v>106</v>
      </c>
      <c r="E49" s="106" t="str">
        <f>G6</f>
        <v xml:space="preserve">Voulon Licht en Geluid </v>
      </c>
      <c r="F49" s="106" t="s">
        <v>108</v>
      </c>
      <c r="G49" s="106" t="str">
        <f>B5</f>
        <v>Fulltime playboys en Mauro</v>
      </c>
      <c r="H49" s="106"/>
      <c r="I49" s="106" t="str">
        <f>I33</f>
        <v>Pieter Siwabessy</v>
      </c>
      <c r="J49" s="106"/>
      <c r="K49" s="106" t="s">
        <v>108</v>
      </c>
      <c r="L49" s="109"/>
      <c r="M49">
        <v>3</v>
      </c>
      <c r="N49">
        <f t="shared" si="1"/>
        <v>0</v>
      </c>
      <c r="O49">
        <f t="shared" si="2"/>
        <v>0</v>
      </c>
    </row>
    <row r="50" spans="1:15" x14ac:dyDescent="0.2">
      <c r="A50" s="90">
        <f>B46+$A$12</f>
        <v>0.54166666666666663</v>
      </c>
      <c r="B50" s="91">
        <f t="shared" si="0"/>
        <v>0.55069444444444438</v>
      </c>
      <c r="C50" s="86" t="s">
        <v>104</v>
      </c>
      <c r="D50" s="86" t="s">
        <v>107</v>
      </c>
      <c r="E50" s="86" t="str">
        <f>B6</f>
        <v>FC Smitvrees</v>
      </c>
      <c r="F50" s="92" t="s">
        <v>108</v>
      </c>
      <c r="G50" s="86" t="str">
        <f>B8</f>
        <v>Joost mag het weten</v>
      </c>
      <c r="H50" s="86"/>
      <c r="I50" s="92" t="str">
        <f>I34</f>
        <v>Steven Kneppers</v>
      </c>
      <c r="J50" s="86"/>
      <c r="K50" s="92" t="s">
        <v>108</v>
      </c>
      <c r="L50" s="93"/>
      <c r="M50">
        <v>3</v>
      </c>
      <c r="N50">
        <f t="shared" si="1"/>
        <v>0</v>
      </c>
      <c r="O50">
        <f t="shared" si="2"/>
        <v>0</v>
      </c>
    </row>
    <row r="51" spans="1:15" x14ac:dyDescent="0.2">
      <c r="A51" s="114">
        <f>A52</f>
        <v>0.55208333333333326</v>
      </c>
      <c r="B51" s="115">
        <f>B54</f>
        <v>0.56111111111111101</v>
      </c>
      <c r="C51" s="116"/>
      <c r="D51" s="116" t="s">
        <v>285</v>
      </c>
      <c r="E51" s="116" t="s">
        <v>286</v>
      </c>
      <c r="F51" s="116"/>
      <c r="G51" s="116" t="str">
        <f>G9</f>
        <v>FC Linksbuitenadem</v>
      </c>
      <c r="H51" s="116"/>
      <c r="I51" s="116" t="s">
        <v>287</v>
      </c>
      <c r="J51" s="116"/>
      <c r="K51" s="116"/>
      <c r="L51" s="117"/>
    </row>
    <row r="52" spans="1:15" x14ac:dyDescent="0.2">
      <c r="A52" s="57">
        <f>B48+$A$12</f>
        <v>0.55208333333333326</v>
      </c>
      <c r="B52" s="58">
        <f t="shared" si="0"/>
        <v>0.56111111111111101</v>
      </c>
      <c r="C52" s="59" t="s">
        <v>102</v>
      </c>
      <c r="D52" s="59" t="s">
        <v>105</v>
      </c>
      <c r="E52" s="59" t="str">
        <f>E4</f>
        <v>AFC Apeldoorn</v>
      </c>
      <c r="F52" s="73" t="s">
        <v>108</v>
      </c>
      <c r="G52" s="59" t="str">
        <f>E7</f>
        <v>VIOS Dames 2.0</v>
      </c>
      <c r="H52" s="59"/>
      <c r="I52" s="73" t="str">
        <f>I32</f>
        <v>Gerbert Tiemens</v>
      </c>
      <c r="J52" s="59"/>
      <c r="K52" s="73" t="s">
        <v>108</v>
      </c>
      <c r="L52" s="74"/>
      <c r="M52">
        <v>4</v>
      </c>
      <c r="N52">
        <f t="shared" si="1"/>
        <v>0</v>
      </c>
      <c r="O52">
        <f t="shared" si="2"/>
        <v>0</v>
      </c>
    </row>
    <row r="53" spans="1:15" x14ac:dyDescent="0.2">
      <c r="A53" s="57">
        <f>B49+$A$12</f>
        <v>0.55208333333333326</v>
      </c>
      <c r="B53" s="58">
        <f t="shared" si="0"/>
        <v>0.56111111111111101</v>
      </c>
      <c r="C53" s="59" t="s">
        <v>102</v>
      </c>
      <c r="D53" s="59" t="s">
        <v>106</v>
      </c>
      <c r="E53" s="59" t="str">
        <f>E9</f>
        <v>Wie is er</v>
      </c>
      <c r="F53" s="73" t="s">
        <v>108</v>
      </c>
      <c r="G53" s="59" t="str">
        <f>E5</f>
        <v>Pitty Patrol</v>
      </c>
      <c r="H53" s="59"/>
      <c r="I53" s="73" t="str">
        <f>I33</f>
        <v>Pieter Siwabessy</v>
      </c>
      <c r="J53" s="59"/>
      <c r="K53" s="73" t="s">
        <v>108</v>
      </c>
      <c r="L53" s="74"/>
      <c r="M53">
        <v>4</v>
      </c>
      <c r="N53">
        <f t="shared" si="1"/>
        <v>0</v>
      </c>
      <c r="O53">
        <f t="shared" si="2"/>
        <v>0</v>
      </c>
    </row>
    <row r="54" spans="1:15" x14ac:dyDescent="0.2">
      <c r="A54" s="57">
        <f>B50+$A$12</f>
        <v>0.55208333333333326</v>
      </c>
      <c r="B54" s="58">
        <f t="shared" si="0"/>
        <v>0.56111111111111101</v>
      </c>
      <c r="C54" s="59" t="s">
        <v>102</v>
      </c>
      <c r="D54" s="59" t="s">
        <v>107</v>
      </c>
      <c r="E54" s="59" t="str">
        <f>E6</f>
        <v>VIOS Dames 1.0</v>
      </c>
      <c r="F54" s="73" t="s">
        <v>108</v>
      </c>
      <c r="G54" s="59" t="str">
        <f>E8</f>
        <v>Team fc APKRUIVAASZUWE</v>
      </c>
      <c r="H54" s="59"/>
      <c r="I54" s="73" t="str">
        <f>I34</f>
        <v>Steven Kneppers</v>
      </c>
      <c r="J54" s="59"/>
      <c r="K54" s="73" t="s">
        <v>108</v>
      </c>
      <c r="L54" s="74"/>
      <c r="M54">
        <v>4</v>
      </c>
      <c r="N54">
        <f t="shared" si="1"/>
        <v>0</v>
      </c>
      <c r="O54">
        <f t="shared" si="2"/>
        <v>0</v>
      </c>
    </row>
    <row r="55" spans="1:15" x14ac:dyDescent="0.2">
      <c r="A55" s="114">
        <f>A56</f>
        <v>0.56249999999999989</v>
      </c>
      <c r="B55" s="115">
        <f>B58</f>
        <v>0.57152777777777763</v>
      </c>
      <c r="C55" s="116"/>
      <c r="D55" s="116" t="s">
        <v>285</v>
      </c>
      <c r="E55" s="116" t="s">
        <v>286</v>
      </c>
      <c r="F55" s="116"/>
      <c r="G55" s="181" t="s">
        <v>293</v>
      </c>
      <c r="H55" s="116"/>
      <c r="I55" s="116" t="s">
        <v>287</v>
      </c>
      <c r="J55" s="116"/>
      <c r="K55" s="116"/>
      <c r="L55" s="117"/>
    </row>
    <row r="56" spans="1:15" x14ac:dyDescent="0.2">
      <c r="A56" s="55">
        <f>B52+$A$12</f>
        <v>0.56249999999999989</v>
      </c>
      <c r="B56" s="56">
        <f t="shared" si="0"/>
        <v>0.57152777777777763</v>
      </c>
      <c r="C56" s="79" t="s">
        <v>103</v>
      </c>
      <c r="D56" s="79" t="s">
        <v>105</v>
      </c>
      <c r="E56" s="79" t="str">
        <f>G4</f>
        <v>VIOS 4</v>
      </c>
      <c r="F56" s="72" t="s">
        <v>108</v>
      </c>
      <c r="G56" s="79" t="str">
        <f>G7</f>
        <v>Gratis Bier in de kantine</v>
      </c>
      <c r="H56" s="79"/>
      <c r="I56" s="72" t="str">
        <f>I24</f>
        <v>Rinus Koetsier</v>
      </c>
      <c r="J56" s="79"/>
      <c r="K56" s="72" t="s">
        <v>108</v>
      </c>
      <c r="L56" s="65"/>
      <c r="M56">
        <v>4</v>
      </c>
      <c r="N56">
        <f t="shared" si="1"/>
        <v>0</v>
      </c>
      <c r="O56">
        <f t="shared" si="2"/>
        <v>0</v>
      </c>
    </row>
    <row r="57" spans="1:15" x14ac:dyDescent="0.2">
      <c r="A57" s="55">
        <f>B53+$A$12</f>
        <v>0.56249999999999989</v>
      </c>
      <c r="B57" s="56">
        <f t="shared" si="0"/>
        <v>0.57152777777777763</v>
      </c>
      <c r="C57" s="79" t="s">
        <v>103</v>
      </c>
      <c r="D57" s="79" t="s">
        <v>106</v>
      </c>
      <c r="E57" s="79" t="str">
        <f>G9</f>
        <v>FC Linksbuitenadem</v>
      </c>
      <c r="F57" s="72" t="s">
        <v>108</v>
      </c>
      <c r="G57" s="79" t="str">
        <f>G5</f>
        <v>Team Grote Meneer</v>
      </c>
      <c r="H57" s="79"/>
      <c r="I57" s="72" t="str">
        <f>I25</f>
        <v>Robbert de Beer</v>
      </c>
      <c r="J57" s="79"/>
      <c r="K57" s="72" t="s">
        <v>108</v>
      </c>
      <c r="L57" s="65"/>
      <c r="M57">
        <v>4</v>
      </c>
      <c r="N57">
        <f t="shared" si="1"/>
        <v>0</v>
      </c>
      <c r="O57">
        <f t="shared" si="2"/>
        <v>0</v>
      </c>
    </row>
    <row r="58" spans="1:15" x14ac:dyDescent="0.2">
      <c r="A58" s="55">
        <f>B54+$A$12</f>
        <v>0.56249999999999989</v>
      </c>
      <c r="B58" s="56">
        <f t="shared" si="0"/>
        <v>0.57152777777777763</v>
      </c>
      <c r="C58" s="79" t="s">
        <v>103</v>
      </c>
      <c r="D58" s="79" t="s">
        <v>107</v>
      </c>
      <c r="E58" s="79" t="str">
        <f>G6</f>
        <v xml:space="preserve">Voulon Licht en Geluid </v>
      </c>
      <c r="F58" s="72" t="s">
        <v>108</v>
      </c>
      <c r="G58" s="79" t="str">
        <f>G8</f>
        <v>Pompiewompie</v>
      </c>
      <c r="H58" s="79"/>
      <c r="I58" s="72" t="str">
        <f>I26</f>
        <v>Johan van de Wal</v>
      </c>
      <c r="J58" s="79"/>
      <c r="K58" s="72" t="s">
        <v>108</v>
      </c>
      <c r="L58" s="65"/>
      <c r="M58">
        <v>4</v>
      </c>
      <c r="N58">
        <f t="shared" si="1"/>
        <v>0</v>
      </c>
      <c r="O58">
        <f t="shared" si="2"/>
        <v>0</v>
      </c>
    </row>
    <row r="59" spans="1:15" x14ac:dyDescent="0.2">
      <c r="A59" s="114">
        <f>A60</f>
        <v>0.57291666666666652</v>
      </c>
      <c r="B59" s="115">
        <f>B62</f>
        <v>0.58194444444444426</v>
      </c>
      <c r="C59" s="116"/>
      <c r="D59" s="116" t="s">
        <v>285</v>
      </c>
      <c r="E59" s="116" t="s">
        <v>286</v>
      </c>
      <c r="F59" s="116"/>
      <c r="G59" s="181" t="s">
        <v>293</v>
      </c>
      <c r="H59" s="116"/>
      <c r="I59" s="116" t="s">
        <v>287</v>
      </c>
      <c r="J59" s="116"/>
      <c r="K59" s="116"/>
      <c r="L59" s="117"/>
    </row>
    <row r="60" spans="1:15" x14ac:dyDescent="0.2">
      <c r="A60" s="60">
        <f>B56+$A$12</f>
        <v>0.57291666666666652</v>
      </c>
      <c r="B60" s="61">
        <f t="shared" si="0"/>
        <v>0.58194444444444426</v>
      </c>
      <c r="C60" s="89" t="s">
        <v>104</v>
      </c>
      <c r="D60" s="89" t="s">
        <v>105</v>
      </c>
      <c r="E60" s="89" t="str">
        <f>I4</f>
        <v xml:space="preserve">Einer Geth Noch </v>
      </c>
      <c r="F60" s="76" t="s">
        <v>108</v>
      </c>
      <c r="G60" s="89" t="str">
        <f>I7</f>
        <v>W. Pannekoek Metsel- en Tegelwerk</v>
      </c>
      <c r="H60" s="89"/>
      <c r="I60" s="76" t="str">
        <f>I52</f>
        <v>Gerbert Tiemens</v>
      </c>
      <c r="J60" s="89"/>
      <c r="K60" s="76" t="s">
        <v>108</v>
      </c>
      <c r="L60" s="88"/>
      <c r="M60">
        <v>4</v>
      </c>
      <c r="N60">
        <f t="shared" si="1"/>
        <v>0</v>
      </c>
      <c r="O60">
        <f t="shared" si="2"/>
        <v>0</v>
      </c>
    </row>
    <row r="61" spans="1:15" s="15" customFormat="1" x14ac:dyDescent="0.2">
      <c r="A61" s="111">
        <f>B57+$A$12</f>
        <v>0.57291666666666652</v>
      </c>
      <c r="B61" s="112">
        <f t="shared" si="0"/>
        <v>0.58194444444444426</v>
      </c>
      <c r="C61" s="110" t="s">
        <v>245</v>
      </c>
      <c r="D61" s="110" t="s">
        <v>106</v>
      </c>
      <c r="E61" s="110" t="str">
        <f>E6</f>
        <v>VIOS Dames 1.0</v>
      </c>
      <c r="F61" s="110" t="s">
        <v>108</v>
      </c>
      <c r="G61" s="110" t="str">
        <f>I5</f>
        <v>Brummels</v>
      </c>
      <c r="H61" s="110"/>
      <c r="I61" s="110" t="str">
        <f>I53</f>
        <v>Pieter Siwabessy</v>
      </c>
      <c r="J61" s="110"/>
      <c r="K61" s="110" t="s">
        <v>108</v>
      </c>
      <c r="L61" s="113"/>
      <c r="M61" s="15">
        <v>4</v>
      </c>
      <c r="N61" s="15">
        <f t="shared" si="1"/>
        <v>0</v>
      </c>
      <c r="O61" s="15">
        <f t="shared" si="2"/>
        <v>0</v>
      </c>
    </row>
    <row r="62" spans="1:15" x14ac:dyDescent="0.2">
      <c r="A62" s="60">
        <f>B58+$A$12</f>
        <v>0.57291666666666652</v>
      </c>
      <c r="B62" s="61">
        <f t="shared" si="0"/>
        <v>0.58194444444444426</v>
      </c>
      <c r="C62" s="89" t="s">
        <v>104</v>
      </c>
      <c r="D62" s="89" t="s">
        <v>107</v>
      </c>
      <c r="E62" s="89" t="str">
        <f>I6</f>
        <v>Real Regio'72</v>
      </c>
      <c r="F62" s="76" t="s">
        <v>108</v>
      </c>
      <c r="G62" s="89" t="str">
        <f>I8</f>
        <v>Veldje 4 is van ons</v>
      </c>
      <c r="H62" s="89"/>
      <c r="I62" s="76" t="str">
        <f>I54</f>
        <v>Steven Kneppers</v>
      </c>
      <c r="J62" s="89"/>
      <c r="K62" s="76" t="s">
        <v>108</v>
      </c>
      <c r="L62" s="88"/>
      <c r="M62">
        <v>4</v>
      </c>
      <c r="N62">
        <f t="shared" si="1"/>
        <v>0</v>
      </c>
      <c r="O62">
        <f t="shared" si="2"/>
        <v>0</v>
      </c>
    </row>
    <row r="63" spans="1:15" x14ac:dyDescent="0.2">
      <c r="A63" s="114">
        <f>A64</f>
        <v>0.58333333333333315</v>
      </c>
      <c r="B63" s="115">
        <f>B66</f>
        <v>0.59236111111111089</v>
      </c>
      <c r="C63" s="116"/>
      <c r="D63" s="116" t="s">
        <v>285</v>
      </c>
      <c r="E63" s="116" t="s">
        <v>286</v>
      </c>
      <c r="F63" s="116"/>
      <c r="G63" s="116" t="str">
        <f>E7</f>
        <v>VIOS Dames 2.0</v>
      </c>
      <c r="H63" s="116"/>
      <c r="I63" s="116" t="s">
        <v>287</v>
      </c>
      <c r="J63" s="116"/>
      <c r="K63" s="116"/>
      <c r="L63" s="117"/>
    </row>
    <row r="64" spans="1:15" x14ac:dyDescent="0.2">
      <c r="A64" s="90">
        <f>B60+$A$12</f>
        <v>0.58333333333333315</v>
      </c>
      <c r="B64" s="91">
        <f t="shared" si="0"/>
        <v>0.59236111111111089</v>
      </c>
      <c r="C64" s="86" t="s">
        <v>102</v>
      </c>
      <c r="D64" s="86" t="s">
        <v>105</v>
      </c>
      <c r="E64" s="86" t="str">
        <f>B8</f>
        <v>Joost mag het weten</v>
      </c>
      <c r="F64" s="92" t="s">
        <v>108</v>
      </c>
      <c r="G64" s="86" t="str">
        <f>B4</f>
        <v>Sjaffelstede United</v>
      </c>
      <c r="H64" s="86"/>
      <c r="I64" s="92" t="s">
        <v>117</v>
      </c>
      <c r="J64" s="86"/>
      <c r="K64" s="92" t="s">
        <v>108</v>
      </c>
      <c r="L64" s="93"/>
      <c r="M64">
        <v>5</v>
      </c>
      <c r="N64">
        <f t="shared" si="1"/>
        <v>0</v>
      </c>
      <c r="O64">
        <f t="shared" si="2"/>
        <v>0</v>
      </c>
    </row>
    <row r="65" spans="1:18" x14ac:dyDescent="0.2">
      <c r="A65" s="90">
        <f>B61+$A$12</f>
        <v>0.58333333333333315</v>
      </c>
      <c r="B65" s="91">
        <f t="shared" si="0"/>
        <v>0.59236111111111089</v>
      </c>
      <c r="C65" s="86" t="s">
        <v>102</v>
      </c>
      <c r="D65" s="86" t="s">
        <v>106</v>
      </c>
      <c r="E65" s="86" t="str">
        <f>B5</f>
        <v>Fulltime playboys en Mauro</v>
      </c>
      <c r="F65" s="92" t="s">
        <v>108</v>
      </c>
      <c r="G65" s="86" t="str">
        <f>B7</f>
        <v>Egbert Veldhuis Kwekerij &amp; Hovenier</v>
      </c>
      <c r="H65" s="86"/>
      <c r="I65" s="92" t="s">
        <v>115</v>
      </c>
      <c r="J65" s="86"/>
      <c r="K65" s="92" t="s">
        <v>108</v>
      </c>
      <c r="L65" s="93"/>
      <c r="M65">
        <v>5</v>
      </c>
      <c r="N65">
        <f t="shared" si="1"/>
        <v>0</v>
      </c>
      <c r="O65">
        <f t="shared" si="2"/>
        <v>0</v>
      </c>
    </row>
    <row r="66" spans="1:18" x14ac:dyDescent="0.2">
      <c r="A66" s="107">
        <f>B62+$A$12</f>
        <v>0.58333333333333315</v>
      </c>
      <c r="B66" s="108">
        <f t="shared" si="0"/>
        <v>0.59236111111111089</v>
      </c>
      <c r="C66" s="106" t="s">
        <v>245</v>
      </c>
      <c r="D66" s="106" t="s">
        <v>107</v>
      </c>
      <c r="E66" s="106" t="str">
        <f>B6</f>
        <v>FC Smitvrees</v>
      </c>
      <c r="F66" s="106" t="s">
        <v>108</v>
      </c>
      <c r="G66" s="106" t="str">
        <f>G7</f>
        <v>Gratis Bier in de kantine</v>
      </c>
      <c r="H66" s="106"/>
      <c r="I66" s="106" t="s">
        <v>198</v>
      </c>
      <c r="J66" s="106"/>
      <c r="K66" s="106" t="s">
        <v>108</v>
      </c>
      <c r="L66" s="109"/>
      <c r="M66">
        <v>5</v>
      </c>
      <c r="N66">
        <f t="shared" si="1"/>
        <v>0</v>
      </c>
      <c r="O66">
        <f t="shared" si="2"/>
        <v>0</v>
      </c>
    </row>
    <row r="67" spans="1:18" x14ac:dyDescent="0.2">
      <c r="A67" s="114">
        <f>A68</f>
        <v>0.59374999999999978</v>
      </c>
      <c r="B67" s="115">
        <f>B70</f>
        <v>0.60277777777777752</v>
      </c>
      <c r="C67" s="116"/>
      <c r="D67" s="116" t="s">
        <v>285</v>
      </c>
      <c r="E67" s="116" t="s">
        <v>286</v>
      </c>
      <c r="F67" s="116"/>
      <c r="G67" s="181" t="s">
        <v>293</v>
      </c>
      <c r="H67" s="116"/>
      <c r="I67" s="116" t="s">
        <v>287</v>
      </c>
      <c r="J67" s="116"/>
      <c r="K67" s="116"/>
      <c r="L67" s="117"/>
    </row>
    <row r="68" spans="1:18" x14ac:dyDescent="0.2">
      <c r="A68" s="57">
        <f>B64+$A$12</f>
        <v>0.59374999999999978</v>
      </c>
      <c r="B68" s="58">
        <f t="shared" si="0"/>
        <v>0.60277777777777752</v>
      </c>
      <c r="C68" s="59" t="s">
        <v>103</v>
      </c>
      <c r="D68" s="59" t="s">
        <v>105</v>
      </c>
      <c r="E68" s="59" t="str">
        <f>E8</f>
        <v>Team fc APKRUIVAASZUWE</v>
      </c>
      <c r="F68" s="73" t="s">
        <v>108</v>
      </c>
      <c r="G68" s="59" t="str">
        <f>E4</f>
        <v>AFC Apeldoorn</v>
      </c>
      <c r="H68" s="59"/>
      <c r="I68" s="73" t="str">
        <f>I64</f>
        <v>Hans Dijksterhuis</v>
      </c>
      <c r="J68" s="59"/>
      <c r="K68" s="73" t="s">
        <v>108</v>
      </c>
      <c r="L68" s="74"/>
      <c r="M68">
        <v>5</v>
      </c>
      <c r="N68">
        <f t="shared" si="1"/>
        <v>0</v>
      </c>
      <c r="O68">
        <f t="shared" si="2"/>
        <v>0</v>
      </c>
      <c r="R68" s="13"/>
    </row>
    <row r="69" spans="1:18" x14ac:dyDescent="0.2">
      <c r="A69" s="57">
        <f>B65+$A$12</f>
        <v>0.59374999999999978</v>
      </c>
      <c r="B69" s="58">
        <f t="shared" si="0"/>
        <v>0.60277777777777752</v>
      </c>
      <c r="C69" s="59" t="s">
        <v>103</v>
      </c>
      <c r="D69" s="59" t="s">
        <v>106</v>
      </c>
      <c r="E69" s="59" t="str">
        <f>E5</f>
        <v>Pitty Patrol</v>
      </c>
      <c r="F69" s="73" t="s">
        <v>108</v>
      </c>
      <c r="G69" s="59" t="str">
        <f>E7</f>
        <v>VIOS Dames 2.0</v>
      </c>
      <c r="H69" s="59"/>
      <c r="I69" s="73" t="str">
        <f>I61</f>
        <v>Pieter Siwabessy</v>
      </c>
      <c r="J69" s="59"/>
      <c r="K69" s="73" t="s">
        <v>108</v>
      </c>
      <c r="L69" s="74"/>
      <c r="M69">
        <v>5</v>
      </c>
      <c r="N69">
        <f t="shared" si="1"/>
        <v>0</v>
      </c>
      <c r="O69">
        <f t="shared" si="2"/>
        <v>0</v>
      </c>
      <c r="R69" s="13"/>
    </row>
    <row r="70" spans="1:18" x14ac:dyDescent="0.2">
      <c r="A70" s="57">
        <f>B66+$A$12</f>
        <v>0.59374999999999978</v>
      </c>
      <c r="B70" s="58">
        <f t="shared" si="0"/>
        <v>0.60277777777777752</v>
      </c>
      <c r="C70" s="59" t="s">
        <v>103</v>
      </c>
      <c r="D70" s="59" t="s">
        <v>107</v>
      </c>
      <c r="E70" s="59" t="str">
        <f>E6</f>
        <v>VIOS Dames 1.0</v>
      </c>
      <c r="F70" s="73" t="s">
        <v>108</v>
      </c>
      <c r="G70" s="59" t="str">
        <f>E9</f>
        <v>Wie is er</v>
      </c>
      <c r="H70" s="59"/>
      <c r="I70" s="73" t="s">
        <v>145</v>
      </c>
      <c r="J70" s="59"/>
      <c r="K70" s="73" t="s">
        <v>108</v>
      </c>
      <c r="L70" s="74"/>
      <c r="M70">
        <v>5</v>
      </c>
      <c r="N70">
        <f t="shared" si="1"/>
        <v>0</v>
      </c>
      <c r="O70">
        <f t="shared" si="2"/>
        <v>0</v>
      </c>
      <c r="R70" s="13"/>
    </row>
    <row r="71" spans="1:18" x14ac:dyDescent="0.2">
      <c r="A71" s="114">
        <f>A72</f>
        <v>0.60416666666666641</v>
      </c>
      <c r="B71" s="115">
        <f>B74</f>
        <v>0.61319444444444415</v>
      </c>
      <c r="C71" s="116"/>
      <c r="D71" s="116" t="s">
        <v>285</v>
      </c>
      <c r="E71" s="116" t="s">
        <v>286</v>
      </c>
      <c r="F71" s="116"/>
      <c r="G71" s="181" t="s">
        <v>293</v>
      </c>
      <c r="H71" s="116"/>
      <c r="I71" s="116" t="s">
        <v>287</v>
      </c>
      <c r="J71" s="116"/>
      <c r="K71" s="116"/>
      <c r="L71" s="117"/>
      <c r="R71" s="13"/>
    </row>
    <row r="72" spans="1:18" x14ac:dyDescent="0.2">
      <c r="A72" s="55">
        <f>B68+$A$12</f>
        <v>0.60416666666666641</v>
      </c>
      <c r="B72" s="56">
        <f t="shared" si="0"/>
        <v>0.61319444444444415</v>
      </c>
      <c r="C72" s="79" t="s">
        <v>104</v>
      </c>
      <c r="D72" s="79" t="s">
        <v>105</v>
      </c>
      <c r="E72" s="79" t="str">
        <f>G8</f>
        <v>Pompiewompie</v>
      </c>
      <c r="F72" s="72" t="s">
        <v>108</v>
      </c>
      <c r="G72" s="79" t="str">
        <f>G4</f>
        <v>VIOS 4</v>
      </c>
      <c r="H72" s="79"/>
      <c r="I72" s="72" t="s">
        <v>246</v>
      </c>
      <c r="J72" s="79"/>
      <c r="K72" s="72" t="s">
        <v>108</v>
      </c>
      <c r="L72" s="65"/>
      <c r="M72">
        <v>5</v>
      </c>
      <c r="N72">
        <f t="shared" si="1"/>
        <v>0</v>
      </c>
      <c r="O72">
        <f t="shared" si="2"/>
        <v>0</v>
      </c>
      <c r="R72" s="13"/>
    </row>
    <row r="73" spans="1:18" x14ac:dyDescent="0.2">
      <c r="A73" s="55">
        <f>B69+$A$12</f>
        <v>0.60416666666666641</v>
      </c>
      <c r="B73" s="56">
        <f t="shared" si="0"/>
        <v>0.61319444444444415</v>
      </c>
      <c r="C73" s="79" t="s">
        <v>104</v>
      </c>
      <c r="D73" s="79" t="s">
        <v>106</v>
      </c>
      <c r="E73" s="79" t="str">
        <f>G5</f>
        <v>Team Grote Meneer</v>
      </c>
      <c r="F73" s="72" t="s">
        <v>108</v>
      </c>
      <c r="G73" s="79" t="str">
        <f>G7</f>
        <v>Gratis Bier in de kantine</v>
      </c>
      <c r="H73" s="79"/>
      <c r="I73" s="72" t="str">
        <f>I65</f>
        <v>Jan van Schoonhoven</v>
      </c>
      <c r="J73" s="79"/>
      <c r="K73" s="72" t="s">
        <v>108</v>
      </c>
      <c r="L73" s="65"/>
      <c r="M73">
        <v>5</v>
      </c>
      <c r="N73">
        <f t="shared" si="1"/>
        <v>0</v>
      </c>
      <c r="O73">
        <f t="shared" si="2"/>
        <v>0</v>
      </c>
    </row>
    <row r="74" spans="1:18" x14ac:dyDescent="0.2">
      <c r="A74" s="55">
        <f>B70+$A$12</f>
        <v>0.60416666666666641</v>
      </c>
      <c r="B74" s="56">
        <f t="shared" si="0"/>
        <v>0.61319444444444415</v>
      </c>
      <c r="C74" s="79" t="s">
        <v>104</v>
      </c>
      <c r="D74" s="79" t="s">
        <v>107</v>
      </c>
      <c r="E74" s="79" t="str">
        <f>G6</f>
        <v xml:space="preserve">Voulon Licht en Geluid </v>
      </c>
      <c r="F74" s="72" t="s">
        <v>108</v>
      </c>
      <c r="G74" s="79" t="str">
        <f>G9</f>
        <v>FC Linksbuitenadem</v>
      </c>
      <c r="H74" s="79"/>
      <c r="I74" s="72" t="str">
        <f>I70</f>
        <v>Domeniek Colly</v>
      </c>
      <c r="J74" s="79"/>
      <c r="K74" s="72" t="s">
        <v>108</v>
      </c>
      <c r="L74" s="65"/>
      <c r="M74">
        <v>5</v>
      </c>
      <c r="N74">
        <f t="shared" si="1"/>
        <v>0</v>
      </c>
      <c r="O74">
        <f t="shared" si="2"/>
        <v>0</v>
      </c>
    </row>
    <row r="75" spans="1:18" x14ac:dyDescent="0.2">
      <c r="A75" s="114">
        <f>A76</f>
        <v>0.61458333333333304</v>
      </c>
      <c r="B75" s="115">
        <f>B78</f>
        <v>0.62361111111111078</v>
      </c>
      <c r="C75" s="116"/>
      <c r="D75" s="116" t="s">
        <v>285</v>
      </c>
      <c r="E75" s="116" t="s">
        <v>286</v>
      </c>
      <c r="F75" s="116"/>
      <c r="G75" s="116" t="str">
        <f>B4</f>
        <v>Sjaffelstede United</v>
      </c>
      <c r="H75" s="116"/>
      <c r="I75" s="116" t="s">
        <v>287</v>
      </c>
      <c r="J75" s="116"/>
      <c r="K75" s="116"/>
      <c r="L75" s="117"/>
    </row>
    <row r="76" spans="1:18" x14ac:dyDescent="0.2">
      <c r="A76" s="60">
        <f>B72+$A$12</f>
        <v>0.61458333333333304</v>
      </c>
      <c r="B76" s="61">
        <f t="shared" si="0"/>
        <v>0.62361111111111078</v>
      </c>
      <c r="C76" s="89" t="s">
        <v>102</v>
      </c>
      <c r="D76" s="89" t="s">
        <v>105</v>
      </c>
      <c r="E76" s="89" t="str">
        <f>I8</f>
        <v>Veldje 4 is van ons</v>
      </c>
      <c r="F76" s="76" t="s">
        <v>108</v>
      </c>
      <c r="G76" s="89" t="str">
        <f>I4</f>
        <v xml:space="preserve">Einer Geth Noch </v>
      </c>
      <c r="H76" s="89"/>
      <c r="I76" s="76" t="str">
        <f>I72</f>
        <v>Johan Koop</v>
      </c>
      <c r="J76" s="89"/>
      <c r="K76" s="76" t="s">
        <v>108</v>
      </c>
      <c r="L76" s="88"/>
      <c r="M76">
        <v>6</v>
      </c>
      <c r="N76">
        <f t="shared" si="1"/>
        <v>0</v>
      </c>
      <c r="O76">
        <f t="shared" si="2"/>
        <v>0</v>
      </c>
    </row>
    <row r="77" spans="1:18" x14ac:dyDescent="0.2">
      <c r="A77" s="60">
        <f>B73+$A$12</f>
        <v>0.61458333333333304</v>
      </c>
      <c r="B77" s="61">
        <f>A77+$A$11</f>
        <v>0.62361111111111078</v>
      </c>
      <c r="C77" s="89" t="s">
        <v>102</v>
      </c>
      <c r="D77" s="89" t="s">
        <v>106</v>
      </c>
      <c r="E77" s="89" t="str">
        <f>I5</f>
        <v>Brummels</v>
      </c>
      <c r="F77" s="76" t="s">
        <v>108</v>
      </c>
      <c r="G77" s="89" t="str">
        <f>I7</f>
        <v>W. Pannekoek Metsel- en Tegelwerk</v>
      </c>
      <c r="H77" s="89"/>
      <c r="I77" s="76" t="str">
        <f>I73</f>
        <v>Jan van Schoonhoven</v>
      </c>
      <c r="J77" s="89"/>
      <c r="K77" s="76" t="s">
        <v>108</v>
      </c>
      <c r="L77" s="88"/>
      <c r="M77">
        <v>6</v>
      </c>
      <c r="N77">
        <f t="shared" si="1"/>
        <v>0</v>
      </c>
      <c r="O77">
        <f t="shared" si="2"/>
        <v>0</v>
      </c>
    </row>
    <row r="78" spans="1:18" x14ac:dyDescent="0.2">
      <c r="A78" s="111">
        <f>B74+$A$12</f>
        <v>0.61458333333333304</v>
      </c>
      <c r="B78" s="112">
        <f t="shared" si="0"/>
        <v>0.62361111111111078</v>
      </c>
      <c r="C78" s="110" t="s">
        <v>245</v>
      </c>
      <c r="D78" s="110" t="s">
        <v>107</v>
      </c>
      <c r="E78" s="110" t="str">
        <f>I6</f>
        <v>Real Regio'72</v>
      </c>
      <c r="F78" s="110" t="s">
        <v>108</v>
      </c>
      <c r="G78" s="110" t="str">
        <f>E7</f>
        <v>VIOS Dames 2.0</v>
      </c>
      <c r="H78" s="110"/>
      <c r="I78" s="110" t="str">
        <f>I66</f>
        <v>Jan Kuyt</v>
      </c>
      <c r="J78" s="110"/>
      <c r="K78" s="110" t="s">
        <v>108</v>
      </c>
      <c r="L78" s="113"/>
      <c r="M78">
        <v>6</v>
      </c>
      <c r="N78">
        <f t="shared" si="1"/>
        <v>0</v>
      </c>
      <c r="O78">
        <f t="shared" si="2"/>
        <v>0</v>
      </c>
    </row>
    <row r="79" spans="1:18" x14ac:dyDescent="0.2">
      <c r="A79" s="114">
        <f>A80</f>
        <v>0.62499999999999967</v>
      </c>
      <c r="B79" s="115">
        <f>B82</f>
        <v>0.63402777777777741</v>
      </c>
      <c r="C79" s="116"/>
      <c r="D79" s="116" t="s">
        <v>285</v>
      </c>
      <c r="E79" s="116" t="s">
        <v>286</v>
      </c>
      <c r="F79" s="116"/>
      <c r="G79" s="116" t="str">
        <f>E9</f>
        <v>Wie is er</v>
      </c>
      <c r="H79" s="116"/>
      <c r="I79" s="116" t="s">
        <v>287</v>
      </c>
      <c r="J79" s="116"/>
      <c r="K79" s="116"/>
      <c r="L79" s="117"/>
    </row>
    <row r="80" spans="1:18" x14ac:dyDescent="0.2">
      <c r="A80" s="107">
        <f>B76+$A$12</f>
        <v>0.62499999999999967</v>
      </c>
      <c r="B80" s="108">
        <f t="shared" si="0"/>
        <v>0.63402777777777741</v>
      </c>
      <c r="C80" s="106" t="s">
        <v>245</v>
      </c>
      <c r="D80" s="106" t="s">
        <v>105</v>
      </c>
      <c r="E80" s="106" t="str">
        <f>G8</f>
        <v>Pompiewompie</v>
      </c>
      <c r="F80" s="106" t="s">
        <v>108</v>
      </c>
      <c r="G80" s="106" t="str">
        <f>B4</f>
        <v>Sjaffelstede United</v>
      </c>
      <c r="H80" s="106"/>
      <c r="I80" s="106" t="str">
        <f>I68</f>
        <v>Hans Dijksterhuis</v>
      </c>
      <c r="J80" s="106"/>
      <c r="K80" s="106" t="s">
        <v>108</v>
      </c>
      <c r="L80" s="109"/>
      <c r="M80">
        <v>6</v>
      </c>
      <c r="N80">
        <f t="shared" si="1"/>
        <v>0</v>
      </c>
      <c r="O80">
        <f t="shared" si="2"/>
        <v>0</v>
      </c>
    </row>
    <row r="81" spans="1:15" x14ac:dyDescent="0.2">
      <c r="A81" s="90">
        <f>B77+$A$12</f>
        <v>0.62499999999999967</v>
      </c>
      <c r="B81" s="91">
        <f t="shared" si="0"/>
        <v>0.63402777777777741</v>
      </c>
      <c r="C81" s="86" t="s">
        <v>103</v>
      </c>
      <c r="D81" s="86" t="s">
        <v>106</v>
      </c>
      <c r="E81" s="86" t="str">
        <f>B5</f>
        <v>Fulltime playboys en Mauro</v>
      </c>
      <c r="F81" s="92" t="s">
        <v>108</v>
      </c>
      <c r="G81" s="86" t="str">
        <f>B6</f>
        <v>FC Smitvrees</v>
      </c>
      <c r="H81" s="86"/>
      <c r="I81" s="92" t="str">
        <f>I74</f>
        <v>Domeniek Colly</v>
      </c>
      <c r="J81" s="86"/>
      <c r="K81" s="92" t="s">
        <v>108</v>
      </c>
      <c r="L81" s="93"/>
      <c r="M81">
        <v>6</v>
      </c>
      <c r="N81">
        <f t="shared" si="1"/>
        <v>0</v>
      </c>
      <c r="O81">
        <f t="shared" si="2"/>
        <v>0</v>
      </c>
    </row>
    <row r="82" spans="1:15" x14ac:dyDescent="0.2">
      <c r="A82" s="90">
        <f>B78+$A$12</f>
        <v>0.62499999999999967</v>
      </c>
      <c r="B82" s="91">
        <f t="shared" si="0"/>
        <v>0.63402777777777741</v>
      </c>
      <c r="C82" s="86" t="s">
        <v>103</v>
      </c>
      <c r="D82" s="86" t="s">
        <v>107</v>
      </c>
      <c r="E82" s="86" t="str">
        <f>B7</f>
        <v>Egbert Veldhuis Kwekerij &amp; Hovenier</v>
      </c>
      <c r="F82" s="92" t="s">
        <v>108</v>
      </c>
      <c r="G82" s="86" t="str">
        <f>B8</f>
        <v>Joost mag het weten</v>
      </c>
      <c r="H82" s="86"/>
      <c r="I82" s="92" t="str">
        <f>I78</f>
        <v>Jan Kuyt</v>
      </c>
      <c r="J82" s="86"/>
      <c r="K82" s="92" t="s">
        <v>108</v>
      </c>
      <c r="L82" s="93"/>
      <c r="M82">
        <v>6</v>
      </c>
      <c r="N82">
        <f t="shared" si="1"/>
        <v>0</v>
      </c>
      <c r="O82">
        <f t="shared" si="2"/>
        <v>0</v>
      </c>
    </row>
    <row r="83" spans="1:15" x14ac:dyDescent="0.2">
      <c r="A83" s="114">
        <f>A84</f>
        <v>0.6354166666666663</v>
      </c>
      <c r="B83" s="115">
        <f>B86</f>
        <v>0.64444444444444404</v>
      </c>
      <c r="C83" s="116"/>
      <c r="D83" s="116" t="s">
        <v>285</v>
      </c>
      <c r="E83" s="116" t="s">
        <v>286</v>
      </c>
      <c r="F83" s="116"/>
      <c r="G83" s="116" t="str">
        <f>G7</f>
        <v>Gratis Bier in de kantine</v>
      </c>
      <c r="H83" s="116"/>
      <c r="I83" s="116" t="s">
        <v>287</v>
      </c>
      <c r="J83" s="116"/>
      <c r="K83" s="116"/>
      <c r="L83" s="117"/>
    </row>
    <row r="84" spans="1:15" x14ac:dyDescent="0.2">
      <c r="A84" s="57">
        <f>B80+$A$12</f>
        <v>0.6354166666666663</v>
      </c>
      <c r="B84" s="58">
        <f t="shared" si="0"/>
        <v>0.64444444444444404</v>
      </c>
      <c r="C84" s="59" t="s">
        <v>104</v>
      </c>
      <c r="D84" s="59" t="s">
        <v>105</v>
      </c>
      <c r="E84" s="59" t="str">
        <f>E9</f>
        <v>Wie is er</v>
      </c>
      <c r="F84" s="73" t="s">
        <v>108</v>
      </c>
      <c r="G84" s="59" t="str">
        <f>E4</f>
        <v>AFC Apeldoorn</v>
      </c>
      <c r="H84" s="59"/>
      <c r="I84" s="73" t="str">
        <f>I80</f>
        <v>Hans Dijksterhuis</v>
      </c>
      <c r="J84" s="59"/>
      <c r="K84" s="73" t="s">
        <v>108</v>
      </c>
      <c r="L84" s="74"/>
      <c r="M84">
        <v>6</v>
      </c>
      <c r="N84">
        <f t="shared" si="1"/>
        <v>0</v>
      </c>
      <c r="O84">
        <f t="shared" si="2"/>
        <v>0</v>
      </c>
    </row>
    <row r="85" spans="1:15" x14ac:dyDescent="0.2">
      <c r="A85" s="57">
        <f>B81+$A$12</f>
        <v>0.6354166666666663</v>
      </c>
      <c r="B85" s="58">
        <f>A85+$A$11</f>
        <v>0.64444444444444404</v>
      </c>
      <c r="C85" s="59" t="s">
        <v>104</v>
      </c>
      <c r="D85" s="59" t="s">
        <v>106</v>
      </c>
      <c r="E85" s="59" t="str">
        <f>E5</f>
        <v>Pitty Patrol</v>
      </c>
      <c r="F85" s="73" t="s">
        <v>108</v>
      </c>
      <c r="G85" s="59" t="str">
        <f>E6</f>
        <v>VIOS Dames 1.0</v>
      </c>
      <c r="H85" s="59"/>
      <c r="I85" s="73" t="str">
        <f>I81</f>
        <v>Domeniek Colly</v>
      </c>
      <c r="J85" s="59"/>
      <c r="K85" s="73" t="s">
        <v>108</v>
      </c>
      <c r="L85" s="74"/>
      <c r="M85">
        <v>6</v>
      </c>
      <c r="N85">
        <f t="shared" si="1"/>
        <v>0</v>
      </c>
      <c r="O85">
        <f t="shared" si="2"/>
        <v>0</v>
      </c>
    </row>
    <row r="86" spans="1:15" x14ac:dyDescent="0.2">
      <c r="A86" s="57">
        <f>B82+$A$12</f>
        <v>0.6354166666666663</v>
      </c>
      <c r="B86" s="58">
        <f t="shared" si="0"/>
        <v>0.64444444444444404</v>
      </c>
      <c r="C86" s="59" t="s">
        <v>104</v>
      </c>
      <c r="D86" s="59" t="s">
        <v>107</v>
      </c>
      <c r="E86" s="59" t="str">
        <f>E7</f>
        <v>VIOS Dames 2.0</v>
      </c>
      <c r="F86" s="73" t="s">
        <v>108</v>
      </c>
      <c r="G86" s="59" t="str">
        <f>E8</f>
        <v>Team fc APKRUIVAASZUWE</v>
      </c>
      <c r="H86" s="59"/>
      <c r="I86" s="73" t="s">
        <v>246</v>
      </c>
      <c r="J86" s="59"/>
      <c r="K86" s="73" t="s">
        <v>108</v>
      </c>
      <c r="L86" s="74"/>
      <c r="M86">
        <v>6</v>
      </c>
      <c r="N86">
        <f t="shared" si="1"/>
        <v>0</v>
      </c>
      <c r="O86">
        <f t="shared" si="2"/>
        <v>0</v>
      </c>
    </row>
    <row r="87" spans="1:15" x14ac:dyDescent="0.2">
      <c r="A87" s="114">
        <f>A88</f>
        <v>0.64583333333333293</v>
      </c>
      <c r="B87" s="115">
        <f>B90</f>
        <v>0.65486111111111067</v>
      </c>
      <c r="C87" s="116"/>
      <c r="D87" s="116" t="s">
        <v>285</v>
      </c>
      <c r="E87" s="116" t="s">
        <v>286</v>
      </c>
      <c r="F87" s="116"/>
      <c r="G87" s="181" t="s">
        <v>293</v>
      </c>
      <c r="H87" s="116"/>
      <c r="I87" s="116" t="s">
        <v>287</v>
      </c>
      <c r="J87" s="116"/>
      <c r="K87" s="116"/>
      <c r="L87" s="117"/>
    </row>
    <row r="88" spans="1:15" x14ac:dyDescent="0.2">
      <c r="A88" s="55">
        <f t="shared" ref="A88" si="3">B84+$A$12</f>
        <v>0.64583333333333293</v>
      </c>
      <c r="B88" s="56">
        <f t="shared" ref="B88" si="4">A88+$A$11</f>
        <v>0.65486111111111067</v>
      </c>
      <c r="C88" s="79" t="s">
        <v>102</v>
      </c>
      <c r="D88" s="79" t="s">
        <v>105</v>
      </c>
      <c r="E88" s="79" t="str">
        <f>G9</f>
        <v>FC Linksbuitenadem</v>
      </c>
      <c r="F88" s="72" t="s">
        <v>108</v>
      </c>
      <c r="G88" s="79" t="str">
        <f>G4</f>
        <v>VIOS 4</v>
      </c>
      <c r="H88" s="79"/>
      <c r="I88" s="72" t="str">
        <f>I80</f>
        <v>Hans Dijksterhuis</v>
      </c>
      <c r="J88" s="79"/>
      <c r="K88" s="72" t="s">
        <v>108</v>
      </c>
      <c r="L88" s="65"/>
      <c r="M88">
        <v>7</v>
      </c>
      <c r="N88">
        <f t="shared" si="1"/>
        <v>0</v>
      </c>
      <c r="O88">
        <f t="shared" si="2"/>
        <v>0</v>
      </c>
    </row>
    <row r="89" spans="1:15" x14ac:dyDescent="0.2">
      <c r="A89" s="55">
        <f>B85+$A$12</f>
        <v>0.64583333333333293</v>
      </c>
      <c r="B89" s="56">
        <f>A89+$A$11</f>
        <v>0.65486111111111067</v>
      </c>
      <c r="C89" s="79" t="s">
        <v>102</v>
      </c>
      <c r="D89" s="79" t="s">
        <v>106</v>
      </c>
      <c r="E89" s="79" t="str">
        <f>G5</f>
        <v>Team Grote Meneer</v>
      </c>
      <c r="F89" s="72" t="s">
        <v>108</v>
      </c>
      <c r="G89" s="79" t="str">
        <f>G6</f>
        <v xml:space="preserve">Voulon Licht en Geluid </v>
      </c>
      <c r="H89" s="79"/>
      <c r="I89" s="72" t="str">
        <f>I77</f>
        <v>Jan van Schoonhoven</v>
      </c>
      <c r="J89" s="79"/>
      <c r="K89" s="72" t="s">
        <v>108</v>
      </c>
      <c r="L89" s="65"/>
      <c r="M89">
        <v>7</v>
      </c>
      <c r="N89">
        <f t="shared" si="1"/>
        <v>0</v>
      </c>
      <c r="O89">
        <f t="shared" si="2"/>
        <v>0</v>
      </c>
    </row>
    <row r="90" spans="1:15" x14ac:dyDescent="0.2">
      <c r="A90" s="55">
        <f>B86+$A$12</f>
        <v>0.64583333333333293</v>
      </c>
      <c r="B90" s="56">
        <f t="shared" ref="B90:B94" si="5">A90+$A$11</f>
        <v>0.65486111111111067</v>
      </c>
      <c r="C90" s="79" t="s">
        <v>102</v>
      </c>
      <c r="D90" s="79" t="s">
        <v>107</v>
      </c>
      <c r="E90" s="79" t="str">
        <f>G7</f>
        <v>Gratis Bier in de kantine</v>
      </c>
      <c r="F90" s="72" t="s">
        <v>108</v>
      </c>
      <c r="G90" s="79" t="str">
        <f>G8</f>
        <v>Pompiewompie</v>
      </c>
      <c r="H90" s="79"/>
      <c r="I90" s="72" t="str">
        <f>I86</f>
        <v>Johan Koop</v>
      </c>
      <c r="J90" s="79"/>
      <c r="K90" s="72" t="s">
        <v>108</v>
      </c>
      <c r="L90" s="65"/>
      <c r="M90">
        <v>7</v>
      </c>
      <c r="N90">
        <f t="shared" si="1"/>
        <v>0</v>
      </c>
      <c r="O90">
        <f t="shared" si="2"/>
        <v>0</v>
      </c>
    </row>
    <row r="91" spans="1:15" x14ac:dyDescent="0.2">
      <c r="A91" s="114">
        <f>A92</f>
        <v>0.65624999999999956</v>
      </c>
      <c r="B91" s="115">
        <f>B94</f>
        <v>0.6652777777777773</v>
      </c>
      <c r="C91" s="116"/>
      <c r="D91" s="116" t="s">
        <v>285</v>
      </c>
      <c r="E91" s="116" t="s">
        <v>286</v>
      </c>
      <c r="F91" s="116"/>
      <c r="G91" s="116" t="str">
        <f>B8</f>
        <v>Joost mag het weten</v>
      </c>
      <c r="H91" s="116"/>
      <c r="I91" s="116" t="s">
        <v>287</v>
      </c>
      <c r="J91" s="116"/>
      <c r="K91" s="116"/>
      <c r="L91" s="117"/>
    </row>
    <row r="92" spans="1:15" x14ac:dyDescent="0.2">
      <c r="A92" s="111">
        <f>B88+$A$12</f>
        <v>0.65624999999999956</v>
      </c>
      <c r="B92" s="112">
        <f t="shared" si="5"/>
        <v>0.6652777777777773</v>
      </c>
      <c r="C92" s="110" t="s">
        <v>245</v>
      </c>
      <c r="D92" s="110" t="s">
        <v>105</v>
      </c>
      <c r="E92" s="110" t="str">
        <f>E8</f>
        <v>Team fc APKRUIVAASZUWE</v>
      </c>
      <c r="F92" s="110" t="s">
        <v>108</v>
      </c>
      <c r="G92" s="110" t="str">
        <f>I4</f>
        <v xml:space="preserve">Einer Geth Noch </v>
      </c>
      <c r="H92" s="110"/>
      <c r="I92" s="110" t="str">
        <f>I85</f>
        <v>Domeniek Colly</v>
      </c>
      <c r="J92" s="110"/>
      <c r="K92" s="110" t="s">
        <v>108</v>
      </c>
      <c r="L92" s="113"/>
      <c r="M92">
        <v>7</v>
      </c>
      <c r="N92">
        <f t="shared" si="1"/>
        <v>0</v>
      </c>
      <c r="O92">
        <f t="shared" si="2"/>
        <v>0</v>
      </c>
    </row>
    <row r="93" spans="1:15" x14ac:dyDescent="0.2">
      <c r="A93" s="60">
        <f>B89+$A$12</f>
        <v>0.65624999999999956</v>
      </c>
      <c r="B93" s="61">
        <f t="shared" si="5"/>
        <v>0.6652777777777773</v>
      </c>
      <c r="C93" s="89" t="s">
        <v>103</v>
      </c>
      <c r="D93" s="89" t="s">
        <v>106</v>
      </c>
      <c r="E93" s="89" t="str">
        <f>I5</f>
        <v>Brummels</v>
      </c>
      <c r="F93" s="76" t="s">
        <v>108</v>
      </c>
      <c r="G93" s="89" t="str">
        <f>I6</f>
        <v>Real Regio'72</v>
      </c>
      <c r="H93" s="89"/>
      <c r="I93" s="76" t="str">
        <f>I89</f>
        <v>Jan van Schoonhoven</v>
      </c>
      <c r="J93" s="89"/>
      <c r="K93" s="76" t="s">
        <v>108</v>
      </c>
      <c r="L93" s="88"/>
      <c r="M93">
        <v>7</v>
      </c>
      <c r="N93">
        <f t="shared" si="1"/>
        <v>0</v>
      </c>
      <c r="O93">
        <f t="shared" si="2"/>
        <v>0</v>
      </c>
    </row>
    <row r="94" spans="1:15" x14ac:dyDescent="0.2">
      <c r="A94" s="60">
        <f>B90+$A$12</f>
        <v>0.65624999999999956</v>
      </c>
      <c r="B94" s="61">
        <f t="shared" si="5"/>
        <v>0.6652777777777773</v>
      </c>
      <c r="C94" s="89" t="s">
        <v>103</v>
      </c>
      <c r="D94" s="89" t="s">
        <v>107</v>
      </c>
      <c r="E94" s="89" t="str">
        <f>I7</f>
        <v>W. Pannekoek Metsel- en Tegelwerk</v>
      </c>
      <c r="F94" s="76" t="s">
        <v>108</v>
      </c>
      <c r="G94" s="89" t="str">
        <f>I8</f>
        <v>Veldje 4 is van ons</v>
      </c>
      <c r="H94" s="89"/>
      <c r="I94" s="76" t="str">
        <f>I82</f>
        <v>Jan Kuyt</v>
      </c>
      <c r="J94" s="89"/>
      <c r="K94" s="76" t="s">
        <v>108</v>
      </c>
      <c r="L94" s="88"/>
      <c r="M94">
        <v>7</v>
      </c>
      <c r="N94">
        <f t="shared" si="1"/>
        <v>0</v>
      </c>
      <c r="O94">
        <f t="shared" si="2"/>
        <v>0</v>
      </c>
    </row>
    <row r="95" spans="1:15" x14ac:dyDescent="0.2">
      <c r="A95" s="114">
        <f>A96</f>
        <v>0.66666666666666619</v>
      </c>
      <c r="B95" s="115">
        <f>B96</f>
        <v>0.67569444444444393</v>
      </c>
      <c r="C95" s="116"/>
      <c r="D95" s="116" t="s">
        <v>285</v>
      </c>
      <c r="E95" s="116" t="s">
        <v>286</v>
      </c>
      <c r="F95" s="116"/>
      <c r="G95" s="181" t="s">
        <v>293</v>
      </c>
      <c r="H95" s="116"/>
      <c r="I95" s="116" t="s">
        <v>287</v>
      </c>
      <c r="J95" s="116"/>
      <c r="K95" s="116"/>
      <c r="L95" s="117"/>
    </row>
    <row r="96" spans="1:15" ht="13.5" thickBot="1" x14ac:dyDescent="0.25">
      <c r="A96" s="94">
        <f t="shared" ref="A96" si="6">B92+$A$12</f>
        <v>0.66666666666666619</v>
      </c>
      <c r="B96" s="95">
        <f t="shared" ref="B96" si="7">A96+$A$11</f>
        <v>0.67569444444444393</v>
      </c>
      <c r="C96" s="96" t="s">
        <v>245</v>
      </c>
      <c r="D96" s="96" t="s">
        <v>107</v>
      </c>
      <c r="E96" s="97" t="str">
        <f>G9</f>
        <v>FC Linksbuitenadem</v>
      </c>
      <c r="F96" s="96" t="s">
        <v>108</v>
      </c>
      <c r="G96" s="97" t="str">
        <f>E9</f>
        <v>Wie is er</v>
      </c>
      <c r="H96" s="97"/>
      <c r="I96" s="96" t="str">
        <f>I94</f>
        <v>Jan Kuyt</v>
      </c>
      <c r="J96" s="97"/>
      <c r="K96" s="96" t="s">
        <v>108</v>
      </c>
      <c r="L96" s="98"/>
    </row>
  </sheetData>
  <mergeCells count="15">
    <mergeCell ref="J14:L14"/>
    <mergeCell ref="B3:C3"/>
    <mergeCell ref="B4:C4"/>
    <mergeCell ref="B5:C5"/>
    <mergeCell ref="B6:C6"/>
    <mergeCell ref="B7:C7"/>
    <mergeCell ref="B8:C8"/>
    <mergeCell ref="B9:C9"/>
    <mergeCell ref="I4:L4"/>
    <mergeCell ref="I5:L5"/>
    <mergeCell ref="I3:L3"/>
    <mergeCell ref="I6:L6"/>
    <mergeCell ref="I7:L7"/>
    <mergeCell ref="I8:L8"/>
    <mergeCell ref="I9:L9"/>
  </mergeCells>
  <pageMargins left="0.7" right="0.7" top="0.75" bottom="0.75" header="0.3" footer="0.3"/>
  <pageSetup paperSize="8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workbookViewId="0">
      <selection activeCell="B48" sqref="B48"/>
    </sheetView>
  </sheetViews>
  <sheetFormatPr defaultRowHeight="18.75" x14ac:dyDescent="0.3"/>
  <cols>
    <col min="1" max="1" width="45" style="24" customWidth="1"/>
    <col min="2" max="6" width="8.7109375" style="24" customWidth="1"/>
    <col min="7" max="7" width="9.85546875" style="24" customWidth="1"/>
    <col min="8" max="8" width="10.140625" style="24" customWidth="1"/>
    <col min="9" max="9" width="8.28515625" style="70" hidden="1" customWidth="1"/>
    <col min="10" max="13" width="9.140625" style="24" hidden="1" customWidth="1"/>
    <col min="14" max="16384" width="9.140625" style="24"/>
  </cols>
  <sheetData>
    <row r="1" spans="1:13" s="16" customFormat="1" ht="124.5" customHeight="1" x14ac:dyDescent="0.3">
      <c r="I1" s="69"/>
    </row>
    <row r="2" spans="1:13" ht="19.5" thickBot="1" x14ac:dyDescent="0.35">
      <c r="A2" s="16"/>
      <c r="B2" s="16"/>
      <c r="C2" s="16"/>
      <c r="D2" s="16"/>
      <c r="G2" s="16"/>
      <c r="H2" s="16"/>
      <c r="I2" s="69"/>
    </row>
    <row r="3" spans="1:13" x14ac:dyDescent="0.3">
      <c r="A3" s="25"/>
      <c r="B3" s="170" t="s">
        <v>59</v>
      </c>
      <c r="C3" s="170"/>
      <c r="D3" s="170"/>
      <c r="E3" s="170"/>
      <c r="F3" s="170"/>
      <c r="G3" s="81" t="s">
        <v>60</v>
      </c>
      <c r="H3" s="26" t="s">
        <v>61</v>
      </c>
    </row>
    <row r="4" spans="1:13" x14ac:dyDescent="0.3">
      <c r="A4" s="27" t="s">
        <v>62</v>
      </c>
      <c r="B4" s="28">
        <v>1</v>
      </c>
      <c r="C4" s="28">
        <v>2</v>
      </c>
      <c r="D4" s="28">
        <v>3</v>
      </c>
      <c r="E4" s="28">
        <v>4</v>
      </c>
      <c r="F4" s="28">
        <v>5</v>
      </c>
      <c r="G4" s="28"/>
      <c r="H4" s="29"/>
    </row>
    <row r="5" spans="1:13" x14ac:dyDescent="0.3">
      <c r="A5" s="100" t="str">
        <f>speelschema!B4</f>
        <v>Sjaffelstede United</v>
      </c>
      <c r="B5" s="101"/>
      <c r="C5" s="101"/>
      <c r="D5" s="101"/>
      <c r="E5" s="101"/>
      <c r="F5" s="101"/>
      <c r="G5" s="101"/>
      <c r="H5" s="102"/>
    </row>
    <row r="6" spans="1:13" x14ac:dyDescent="0.3">
      <c r="A6" s="100" t="str">
        <f>speelschema!B5</f>
        <v>Fulltime playboys en Mauro</v>
      </c>
      <c r="B6" s="101"/>
      <c r="C6" s="101"/>
      <c r="D6" s="101"/>
      <c r="E6" s="101"/>
      <c r="F6" s="101"/>
      <c r="G6" s="101"/>
      <c r="H6" s="102"/>
    </row>
    <row r="7" spans="1:13" x14ac:dyDescent="0.3">
      <c r="A7" s="100" t="str">
        <f>speelschema!B6</f>
        <v>FC Smitvrees</v>
      </c>
      <c r="B7" s="101"/>
      <c r="C7" s="101"/>
      <c r="D7" s="101"/>
      <c r="E7" s="101"/>
      <c r="F7" s="101"/>
      <c r="G7" s="101"/>
      <c r="H7" s="102"/>
    </row>
    <row r="8" spans="1:13" x14ac:dyDescent="0.3">
      <c r="A8" s="100" t="str">
        <f>speelschema!B7</f>
        <v>Egbert Veldhuis Kwekerij &amp; Hovenier</v>
      </c>
      <c r="B8" s="101"/>
      <c r="C8" s="101"/>
      <c r="D8" s="101"/>
      <c r="E8" s="101"/>
      <c r="F8" s="101"/>
      <c r="G8" s="101"/>
      <c r="H8" s="102"/>
    </row>
    <row r="9" spans="1:13" x14ac:dyDescent="0.3">
      <c r="A9" s="100" t="str">
        <f>speelschema!B8</f>
        <v>Joost mag het weten</v>
      </c>
      <c r="B9" s="101"/>
      <c r="C9" s="101"/>
      <c r="D9" s="101"/>
      <c r="E9" s="101"/>
      <c r="F9" s="101"/>
      <c r="G9" s="101"/>
      <c r="H9" s="102"/>
    </row>
    <row r="10" spans="1:13" ht="19.5" thickBot="1" x14ac:dyDescent="0.35">
      <c r="A10" s="103" t="str">
        <f>speelschema!B9</f>
        <v>Poule C</v>
      </c>
      <c r="B10" s="104"/>
      <c r="C10" s="104"/>
      <c r="D10" s="104"/>
      <c r="E10" s="104"/>
      <c r="F10" s="104"/>
      <c r="G10" s="104"/>
      <c r="H10" s="105"/>
    </row>
    <row r="11" spans="1:13" x14ac:dyDescent="0.3">
      <c r="A11" s="16"/>
      <c r="B11" s="16"/>
      <c r="C11" s="16"/>
      <c r="D11" s="16"/>
      <c r="G11" s="16"/>
      <c r="H11" s="16"/>
      <c r="I11" s="69"/>
    </row>
    <row r="12" spans="1:13" ht="19.5" thickBot="1" x14ac:dyDescent="0.35">
      <c r="A12" s="16"/>
      <c r="B12" s="16"/>
      <c r="C12" s="16"/>
      <c r="D12" s="16"/>
      <c r="G12" s="16"/>
      <c r="H12" s="16"/>
      <c r="I12" s="69"/>
    </row>
    <row r="13" spans="1:13" x14ac:dyDescent="0.3">
      <c r="A13" s="25"/>
      <c r="B13" s="170" t="s">
        <v>59</v>
      </c>
      <c r="C13" s="170"/>
      <c r="D13" s="170"/>
      <c r="E13" s="170"/>
      <c r="F13" s="170"/>
      <c r="G13" s="53" t="s">
        <v>60</v>
      </c>
      <c r="H13" s="26" t="s">
        <v>61</v>
      </c>
    </row>
    <row r="14" spans="1:13" x14ac:dyDescent="0.3">
      <c r="A14" s="27" t="s">
        <v>63</v>
      </c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/>
      <c r="H14" s="29"/>
    </row>
    <row r="15" spans="1:13" x14ac:dyDescent="0.3">
      <c r="A15" s="36" t="str">
        <f>speelschema!E4</f>
        <v>AFC Apeldoorn</v>
      </c>
      <c r="B15" s="37"/>
      <c r="C15" s="37"/>
      <c r="D15" s="37"/>
      <c r="E15" s="37"/>
      <c r="F15" s="37"/>
      <c r="G15" s="37"/>
      <c r="H15" s="38"/>
      <c r="I15" s="70">
        <f t="shared" ref="I15:I20" si="0">G15</f>
        <v>0</v>
      </c>
      <c r="J15" s="24" t="e">
        <f>IF($I15&gt;$I16,1,0)+IF($I15&gt;$I17,1,0)+IF($I15&gt;$I18,1,0)+IF($I15&gt;$I19,1,0)+IF($I15&gt;$I20,1,0)+IF($I15&gt;#REF!,1,0)</f>
        <v>#REF!</v>
      </c>
      <c r="M15" s="24" t="e">
        <f t="shared" ref="M15:M20" si="1">VLOOKUP(J15,$K$5:$L$10,2,FALSE)</f>
        <v>#REF!</v>
      </c>
    </row>
    <row r="16" spans="1:13" x14ac:dyDescent="0.3">
      <c r="A16" s="36" t="str">
        <f>speelschema!E5</f>
        <v>Pitty Patrol</v>
      </c>
      <c r="B16" s="37"/>
      <c r="C16" s="37"/>
      <c r="D16" s="37"/>
      <c r="E16" s="37"/>
      <c r="F16" s="37"/>
      <c r="G16" s="37"/>
      <c r="H16" s="38"/>
      <c r="I16" s="70">
        <f t="shared" si="0"/>
        <v>0</v>
      </c>
      <c r="J16" s="24" t="e">
        <f>IF($I16&gt;$I15,1,0)+IF($I16&gt;$I17,1,0)+IF($I16&gt;$I18,1,0)+IF($I16&gt;$I19,1,0)+IF($I16&gt;$I20,1,0)+IF($I16&gt;#REF!,1,0)</f>
        <v>#REF!</v>
      </c>
      <c r="M16" s="24" t="e">
        <f t="shared" si="1"/>
        <v>#REF!</v>
      </c>
    </row>
    <row r="17" spans="1:13" x14ac:dyDescent="0.3">
      <c r="A17" s="36" t="str">
        <f>speelschema!E6</f>
        <v>VIOS Dames 1.0</v>
      </c>
      <c r="B17" s="37"/>
      <c r="C17" s="37"/>
      <c r="D17" s="37"/>
      <c r="E17" s="37"/>
      <c r="F17" s="37"/>
      <c r="G17" s="37"/>
      <c r="H17" s="38"/>
      <c r="I17" s="70">
        <f t="shared" si="0"/>
        <v>0</v>
      </c>
      <c r="J17" s="24" t="e">
        <f>IF($I17&gt;$I15,1,0)+IF($I17&gt;$I16,1,0)+IF($I17&gt;$I18,1,0)+IF($I17&gt;$I19,1,0)+IF($I17&gt;$I20,1,0)+IF($I17&gt;#REF!,1,0)</f>
        <v>#REF!</v>
      </c>
      <c r="M17" s="24" t="e">
        <f t="shared" si="1"/>
        <v>#REF!</v>
      </c>
    </row>
    <row r="18" spans="1:13" x14ac:dyDescent="0.3">
      <c r="A18" s="36" t="str">
        <f>speelschema!E7</f>
        <v>VIOS Dames 2.0</v>
      </c>
      <c r="B18" s="37"/>
      <c r="C18" s="37"/>
      <c r="D18" s="37"/>
      <c r="E18" s="37"/>
      <c r="F18" s="37"/>
      <c r="G18" s="37"/>
      <c r="H18" s="38"/>
      <c r="I18" s="70">
        <f t="shared" si="0"/>
        <v>0</v>
      </c>
      <c r="J18" s="24" t="e">
        <f>IF($I18&gt;$I15,1,0)+IF($I18&gt;$I16,1,0)+IF($I18&gt;$I17,1,0)+IF($I18&gt;$I19,1,0)+IF($I18&gt;$I20,1,0)+IF($I18&gt;#REF!,1,0)</f>
        <v>#REF!</v>
      </c>
      <c r="M18" s="24" t="e">
        <f t="shared" si="1"/>
        <v>#REF!</v>
      </c>
    </row>
    <row r="19" spans="1:13" x14ac:dyDescent="0.3">
      <c r="A19" s="36" t="str">
        <f>speelschema!E8</f>
        <v>Team fc APKRUIVAASZUWE</v>
      </c>
      <c r="B19" s="37"/>
      <c r="C19" s="37"/>
      <c r="D19" s="37"/>
      <c r="E19" s="37"/>
      <c r="F19" s="37"/>
      <c r="G19" s="37"/>
      <c r="H19" s="38"/>
      <c r="I19" s="70">
        <f t="shared" si="0"/>
        <v>0</v>
      </c>
      <c r="J19" s="24" t="e">
        <f>IF($I19&gt;$I15,1,0)+IF($I19&gt;$I16,1,0)+IF($I19&gt;$I17,1,0)+IF($I19&gt;$I18,1,0)+IF($I19&gt;$I20,1,0)+IF($I19&gt;#REF!,1,0)</f>
        <v>#REF!</v>
      </c>
      <c r="M19" s="24" t="e">
        <f t="shared" si="1"/>
        <v>#REF!</v>
      </c>
    </row>
    <row r="20" spans="1:13" x14ac:dyDescent="0.3">
      <c r="A20" s="36" t="str">
        <f>speelschema!E9</f>
        <v>Wie is er</v>
      </c>
      <c r="B20" s="37"/>
      <c r="C20" s="37"/>
      <c r="D20" s="37"/>
      <c r="E20" s="37"/>
      <c r="F20" s="37"/>
      <c r="G20" s="37"/>
      <c r="H20" s="38"/>
      <c r="I20" s="70">
        <f t="shared" si="0"/>
        <v>0</v>
      </c>
      <c r="J20" s="24" t="e">
        <f>IF($I20&gt;$I15,1,0)+IF($I20&gt;$I16,1,0)+IF($I20&gt;$I17,1,0)+IF($I20&gt;$I18,1,0)+IF($I20&gt;$I19,1,0)+IF($I20&gt;#REF!,1,0)</f>
        <v>#REF!</v>
      </c>
      <c r="M20" s="24" t="e">
        <f t="shared" si="1"/>
        <v>#REF!</v>
      </c>
    </row>
    <row r="21" spans="1:13" x14ac:dyDescent="0.3">
      <c r="A21" s="16"/>
      <c r="B21" s="16"/>
      <c r="C21" s="16"/>
      <c r="D21" s="16"/>
      <c r="E21" s="16"/>
      <c r="F21" s="16"/>
      <c r="G21" s="16"/>
      <c r="H21" s="16"/>
      <c r="I21" s="69"/>
    </row>
    <row r="22" spans="1:13" ht="19.5" thickBot="1" x14ac:dyDescent="0.35">
      <c r="A22" s="16"/>
      <c r="B22" s="16"/>
      <c r="C22" s="16"/>
      <c r="D22" s="16"/>
      <c r="G22" s="16"/>
      <c r="H22" s="16"/>
      <c r="I22" s="69"/>
    </row>
    <row r="23" spans="1:13" x14ac:dyDescent="0.3">
      <c r="A23" s="25"/>
      <c r="B23" s="170" t="s">
        <v>59</v>
      </c>
      <c r="C23" s="170"/>
      <c r="D23" s="170"/>
      <c r="E23" s="170"/>
      <c r="F23" s="170"/>
      <c r="G23" s="81" t="s">
        <v>60</v>
      </c>
      <c r="H23" s="26" t="s">
        <v>61</v>
      </c>
    </row>
    <row r="24" spans="1:13" x14ac:dyDescent="0.3">
      <c r="A24" s="27" t="s">
        <v>78</v>
      </c>
      <c r="B24" s="28">
        <v>1</v>
      </c>
      <c r="C24" s="28">
        <v>2</v>
      </c>
      <c r="D24" s="28">
        <v>3</v>
      </c>
      <c r="E24" s="28">
        <v>4</v>
      </c>
      <c r="F24" s="28">
        <v>5</v>
      </c>
      <c r="G24" s="28"/>
      <c r="H24" s="29"/>
    </row>
    <row r="25" spans="1:13" x14ac:dyDescent="0.3">
      <c r="A25" s="32" t="str">
        <f>speelschema!G4</f>
        <v>VIOS 4</v>
      </c>
      <c r="B25" s="30"/>
      <c r="C25" s="30"/>
      <c r="D25" s="30"/>
      <c r="E25" s="30"/>
      <c r="F25" s="30"/>
      <c r="G25" s="30"/>
      <c r="H25" s="31"/>
      <c r="I25" s="70">
        <f t="shared" ref="I25:I30" si="2">G25</f>
        <v>0</v>
      </c>
      <c r="J25" s="24" t="e">
        <f>IF($I25&gt;$I26,1,0)+IF($I25&gt;$I27,1,0)+IF($I25&gt;$I28,1,0)+IF($I25&gt;$I29,1,0)+IF($I25&gt;$I30,1,0)+IF($I25&gt;#REF!,1,0)</f>
        <v>#REF!</v>
      </c>
      <c r="M25" s="24">
        <v>6</v>
      </c>
    </row>
    <row r="26" spans="1:13" x14ac:dyDescent="0.3">
      <c r="A26" s="32" t="str">
        <f>speelschema!G5</f>
        <v>Team Grote Meneer</v>
      </c>
      <c r="B26" s="30"/>
      <c r="C26" s="30"/>
      <c r="D26" s="30"/>
      <c r="E26" s="30"/>
      <c r="F26" s="30"/>
      <c r="G26" s="30"/>
      <c r="H26" s="31"/>
      <c r="I26" s="70">
        <f t="shared" si="2"/>
        <v>0</v>
      </c>
      <c r="J26" s="24" t="e">
        <f>IF($I26&gt;$I25,1,0)+IF($I26&gt;$I27,1,0)+IF($I26&gt;$I28,1,0)+IF($I26&gt;$I29,1,0)+IF($I26&gt;$I30,1,0)+IF($I26&gt;#REF!,1,0)</f>
        <v>#REF!</v>
      </c>
      <c r="M26" s="24">
        <v>6</v>
      </c>
    </row>
    <row r="27" spans="1:13" x14ac:dyDescent="0.3">
      <c r="A27" s="32" t="str">
        <f>speelschema!G6</f>
        <v xml:space="preserve">Voulon Licht en Geluid </v>
      </c>
      <c r="B27" s="30"/>
      <c r="C27" s="30"/>
      <c r="D27" s="30"/>
      <c r="E27" s="30"/>
      <c r="F27" s="30"/>
      <c r="G27" s="30"/>
      <c r="H27" s="31"/>
      <c r="I27" s="70">
        <f t="shared" si="2"/>
        <v>0</v>
      </c>
      <c r="J27" s="24" t="e">
        <f>IF($I27&gt;$I25,1,0)+IF($I27&gt;$I26,1,0)+IF($I27&gt;$I28,1,0)+IF($I27&gt;$I29,1,0)+IF($I27&gt;$I30,1,0)+IF($I27&gt;#REF!,1,0)</f>
        <v>#REF!</v>
      </c>
      <c r="M27" s="24">
        <v>6</v>
      </c>
    </row>
    <row r="28" spans="1:13" x14ac:dyDescent="0.3">
      <c r="A28" s="32" t="str">
        <f>speelschema!G7</f>
        <v>Gratis Bier in de kantine</v>
      </c>
      <c r="B28" s="30"/>
      <c r="C28" s="30"/>
      <c r="D28" s="30"/>
      <c r="E28" s="30"/>
      <c r="F28" s="30"/>
      <c r="G28" s="30"/>
      <c r="H28" s="31"/>
      <c r="I28" s="70">
        <f t="shared" si="2"/>
        <v>0</v>
      </c>
      <c r="J28" s="24" t="e">
        <f>IF($I28&gt;$I25,1,0)+IF($I28&gt;$I26,1,0)+IF($I28&gt;$I27,1,0)+IF($I28&gt;$I29,1,0)+IF($I28&gt;$I30,1,0)+IF($I28&gt;#REF!,1,0)</f>
        <v>#REF!</v>
      </c>
      <c r="M28" s="24">
        <v>6</v>
      </c>
    </row>
    <row r="29" spans="1:13" x14ac:dyDescent="0.3">
      <c r="A29" s="32" t="str">
        <f>speelschema!G8</f>
        <v>Pompiewompie</v>
      </c>
      <c r="B29" s="30"/>
      <c r="C29" s="30"/>
      <c r="D29" s="30"/>
      <c r="E29" s="30"/>
      <c r="F29" s="30"/>
      <c r="G29" s="30"/>
      <c r="H29" s="31"/>
      <c r="I29" s="70">
        <f t="shared" si="2"/>
        <v>0</v>
      </c>
      <c r="J29" s="24" t="e">
        <f>IF($I29&gt;$I25,1,0)+IF($I29&gt;$I26,1,0)+IF($I29&gt;$I27,1,0)+IF($I29&gt;$I28,1,0)+IF($I29&gt;$I30,1,0)+IF($I29&gt;#REF!,1,0)</f>
        <v>#REF!</v>
      </c>
      <c r="M29" s="24">
        <v>6</v>
      </c>
    </row>
    <row r="30" spans="1:13" ht="19.5" thickBot="1" x14ac:dyDescent="0.35">
      <c r="A30" s="33" t="str">
        <f>speelschema!G9</f>
        <v>FC Linksbuitenadem</v>
      </c>
      <c r="B30" s="34"/>
      <c r="C30" s="34"/>
      <c r="D30" s="34"/>
      <c r="E30" s="34"/>
      <c r="F30" s="34"/>
      <c r="G30" s="34"/>
      <c r="H30" s="35"/>
      <c r="I30" s="70">
        <f t="shared" si="2"/>
        <v>0</v>
      </c>
      <c r="J30" s="24" t="e">
        <f>IF($I30&gt;$I25,1,0)+IF($I30&gt;$I26,1,0)+IF($I30&gt;$I27,1,0)+IF($I30&gt;$I28,1,0)+IF($I30&gt;$I29,1,0)+IF($I30&gt;#REF!,1,0)</f>
        <v>#REF!</v>
      </c>
      <c r="M30" s="24" t="e">
        <f>VLOOKUP(J30,$K$5:$L$10,2,FALSE)</f>
        <v>#REF!</v>
      </c>
    </row>
    <row r="31" spans="1:13" x14ac:dyDescent="0.3">
      <c r="A31" s="16"/>
      <c r="B31" s="16"/>
      <c r="C31" s="16"/>
      <c r="D31" s="16"/>
      <c r="E31" s="16"/>
      <c r="F31" s="16"/>
      <c r="G31" s="16"/>
      <c r="H31" s="16"/>
      <c r="I31" s="69"/>
    </row>
    <row r="32" spans="1:13" ht="19.5" thickBot="1" x14ac:dyDescent="0.35">
      <c r="A32" s="16"/>
      <c r="B32" s="16"/>
      <c r="C32" s="16"/>
      <c r="D32" s="16"/>
      <c r="G32" s="16"/>
      <c r="H32" s="16"/>
      <c r="I32" s="69"/>
    </row>
    <row r="33" spans="1:13" x14ac:dyDescent="0.3">
      <c r="A33" s="25"/>
      <c r="B33" s="170" t="s">
        <v>59</v>
      </c>
      <c r="C33" s="170"/>
      <c r="D33" s="170"/>
      <c r="E33" s="170"/>
      <c r="F33" s="170"/>
      <c r="G33" s="81" t="s">
        <v>60</v>
      </c>
      <c r="H33" s="26" t="s">
        <v>61</v>
      </c>
    </row>
    <row r="34" spans="1:13" x14ac:dyDescent="0.3">
      <c r="A34" s="27" t="s">
        <v>244</v>
      </c>
      <c r="B34" s="28">
        <v>1</v>
      </c>
      <c r="C34" s="28">
        <v>2</v>
      </c>
      <c r="D34" s="28">
        <v>3</v>
      </c>
      <c r="E34" s="28">
        <v>4</v>
      </c>
      <c r="F34" s="28">
        <v>5</v>
      </c>
      <c r="G34" s="28"/>
      <c r="H34" s="29"/>
    </row>
    <row r="35" spans="1:13" x14ac:dyDescent="0.3">
      <c r="A35" s="41" t="str">
        <f>speelschema!I4</f>
        <v xml:space="preserve">Einer Geth Noch </v>
      </c>
      <c r="B35" s="42"/>
      <c r="C35" s="42"/>
      <c r="D35" s="42"/>
      <c r="E35" s="42"/>
      <c r="F35" s="42"/>
      <c r="G35" s="42"/>
      <c r="H35" s="43"/>
      <c r="I35" s="70">
        <f t="shared" ref="I35:I40" si="3">G35</f>
        <v>0</v>
      </c>
      <c r="J35" s="24" t="e">
        <f>IF($I35&gt;$I36,1,0)+IF($I35&gt;$I37,1,0)+IF($I35&gt;$I38,1,0)+IF($I35&gt;$I39,1,0)+IF($I35&gt;$I40,1,0)+IF($I35&gt;#REF!,1,0)</f>
        <v>#REF!</v>
      </c>
      <c r="M35" s="24">
        <v>6</v>
      </c>
    </row>
    <row r="36" spans="1:13" x14ac:dyDescent="0.3">
      <c r="A36" s="41" t="str">
        <f>speelschema!I5</f>
        <v>Brummels</v>
      </c>
      <c r="B36" s="42"/>
      <c r="C36" s="42"/>
      <c r="D36" s="42"/>
      <c r="E36" s="42"/>
      <c r="F36" s="42"/>
      <c r="G36" s="42"/>
      <c r="H36" s="43"/>
      <c r="I36" s="70">
        <f t="shared" si="3"/>
        <v>0</v>
      </c>
      <c r="J36" s="24" t="e">
        <f>IF($I36&gt;$I35,1,0)+IF($I36&gt;$I37,1,0)+IF($I36&gt;$I38,1,0)+IF($I36&gt;$I39,1,0)+IF($I36&gt;$I40,1,0)+IF($I36&gt;#REF!,1,0)</f>
        <v>#REF!</v>
      </c>
      <c r="M36" s="24">
        <v>6</v>
      </c>
    </row>
    <row r="37" spans="1:13" x14ac:dyDescent="0.3">
      <c r="A37" s="41" t="str">
        <f>speelschema!I6</f>
        <v>Real Regio'72</v>
      </c>
      <c r="B37" s="42"/>
      <c r="C37" s="42"/>
      <c r="D37" s="42"/>
      <c r="E37" s="42"/>
      <c r="F37" s="42"/>
      <c r="G37" s="42"/>
      <c r="H37" s="43"/>
      <c r="I37" s="70">
        <f t="shared" si="3"/>
        <v>0</v>
      </c>
      <c r="J37" s="24" t="e">
        <f>IF($I37&gt;$I35,1,0)+IF($I37&gt;$I36,1,0)+IF($I37&gt;$I38,1,0)+IF($I37&gt;$I39,1,0)+IF($I37&gt;$I40,1,0)+IF($I37&gt;#REF!,1,0)</f>
        <v>#REF!</v>
      </c>
      <c r="M37" s="24">
        <v>6</v>
      </c>
    </row>
    <row r="38" spans="1:13" x14ac:dyDescent="0.3">
      <c r="A38" s="41" t="str">
        <f>speelschema!I7</f>
        <v>W. Pannekoek Metsel- en Tegelwerk</v>
      </c>
      <c r="B38" s="42"/>
      <c r="C38" s="42"/>
      <c r="D38" s="42"/>
      <c r="E38" s="42"/>
      <c r="F38" s="42"/>
      <c r="G38" s="42"/>
      <c r="H38" s="43"/>
      <c r="I38" s="70">
        <f t="shared" si="3"/>
        <v>0</v>
      </c>
      <c r="J38" s="24" t="e">
        <f>IF($I38&gt;$I35,1,0)+IF($I38&gt;$I36,1,0)+IF($I38&gt;$I37,1,0)+IF($I38&gt;$I39,1,0)+IF($I38&gt;$I40,1,0)+IF($I38&gt;#REF!,1,0)</f>
        <v>#REF!</v>
      </c>
      <c r="M38" s="24">
        <v>6</v>
      </c>
    </row>
    <row r="39" spans="1:13" x14ac:dyDescent="0.3">
      <c r="A39" s="41" t="str">
        <f>speelschema!I8</f>
        <v>Veldje 4 is van ons</v>
      </c>
      <c r="B39" s="42"/>
      <c r="C39" s="42"/>
      <c r="D39" s="42"/>
      <c r="E39" s="42"/>
      <c r="F39" s="42"/>
      <c r="G39" s="42"/>
      <c r="H39" s="43"/>
      <c r="I39" s="70">
        <f t="shared" si="3"/>
        <v>0</v>
      </c>
      <c r="J39" s="24" t="e">
        <f>IF($I39&gt;$I35,1,0)+IF($I39&gt;$I36,1,0)+IF($I39&gt;$I37,1,0)+IF($I39&gt;$I38,1,0)+IF($I39&gt;$I40,1,0)+IF($I39&gt;#REF!,1,0)</f>
        <v>#REF!</v>
      </c>
      <c r="M39" s="24">
        <v>6</v>
      </c>
    </row>
    <row r="40" spans="1:13" ht="19.5" thickBot="1" x14ac:dyDescent="0.35">
      <c r="A40" s="44" t="str">
        <f>speelschema!I9</f>
        <v>Poule B</v>
      </c>
      <c r="B40" s="45"/>
      <c r="C40" s="45"/>
      <c r="D40" s="45"/>
      <c r="E40" s="45"/>
      <c r="F40" s="45"/>
      <c r="G40" s="45"/>
      <c r="H40" s="46"/>
      <c r="I40" s="70">
        <f t="shared" si="3"/>
        <v>0</v>
      </c>
      <c r="J40" s="24" t="e">
        <f>IF($I40&gt;$I35,1,0)+IF($I40&gt;$I36,1,0)+IF($I40&gt;$I37,1,0)+IF($I40&gt;$I38,1,0)+IF($I40&gt;$I39,1,0)+IF($I40&gt;#REF!,1,0)</f>
        <v>#REF!</v>
      </c>
      <c r="M40" s="24" t="e">
        <f>VLOOKUP(J40,$K$5:$L$10,2,FALSE)</f>
        <v>#REF!</v>
      </c>
    </row>
    <row r="41" spans="1:13" x14ac:dyDescent="0.3">
      <c r="A41" s="16"/>
      <c r="B41" s="16"/>
      <c r="C41" s="16"/>
      <c r="D41" s="16"/>
      <c r="E41" s="16"/>
      <c r="F41" s="16"/>
      <c r="G41" s="16"/>
      <c r="H41" s="16"/>
      <c r="I41" s="69"/>
    </row>
  </sheetData>
  <mergeCells count="4">
    <mergeCell ref="B3:F3"/>
    <mergeCell ref="B23:F23"/>
    <mergeCell ref="B13:F13"/>
    <mergeCell ref="B33:F33"/>
  </mergeCells>
  <pageMargins left="0.75" right="0.75" top="1" bottom="1" header="0.5" footer="0.5"/>
  <pageSetup paperSize="8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9"/>
  <sheetViews>
    <sheetView workbookViewId="0">
      <selection activeCell="D4" sqref="D4"/>
    </sheetView>
  </sheetViews>
  <sheetFormatPr defaultColWidth="52.140625" defaultRowHeight="15.75" x14ac:dyDescent="0.25"/>
  <cols>
    <col min="1" max="1" width="60.5703125" style="3" bestFit="1" customWidth="1"/>
    <col min="2" max="2" width="12.85546875" style="3" customWidth="1"/>
    <col min="3" max="3" width="59.28515625" style="3" customWidth="1"/>
    <col min="4" max="16384" width="52.140625" style="4"/>
  </cols>
  <sheetData>
    <row r="1" spans="1:3" s="16" customFormat="1" ht="124.5" customHeight="1" x14ac:dyDescent="0.3"/>
    <row r="2" spans="1:3" s="16" customFormat="1" ht="18.75" x14ac:dyDescent="0.3"/>
    <row r="3" spans="1:3" s="16" customFormat="1" ht="25.5" x14ac:dyDescent="0.35">
      <c r="A3" s="171" t="s">
        <v>113</v>
      </c>
      <c r="B3" s="171"/>
      <c r="C3" s="171"/>
    </row>
    <row r="4" spans="1:3" ht="25.5" x14ac:dyDescent="0.35">
      <c r="A4" s="171" t="s">
        <v>114</v>
      </c>
      <c r="B4" s="171"/>
      <c r="C4" s="171"/>
    </row>
    <row r="5" spans="1:3" ht="27" thickBot="1" x14ac:dyDescent="0.45">
      <c r="A5" s="17"/>
      <c r="B5" s="17"/>
      <c r="C5" s="17"/>
    </row>
    <row r="6" spans="1:3" ht="25.5" x14ac:dyDescent="0.35">
      <c r="A6" s="99" t="s">
        <v>49</v>
      </c>
      <c r="B6" s="18"/>
      <c r="C6" s="19" t="s">
        <v>50</v>
      </c>
    </row>
    <row r="7" spans="1:3" ht="26.25" x14ac:dyDescent="0.4">
      <c r="A7" s="20" t="s">
        <v>263</v>
      </c>
      <c r="B7" s="17"/>
      <c r="C7" s="21" t="s">
        <v>265</v>
      </c>
    </row>
    <row r="8" spans="1:3" ht="26.25" x14ac:dyDescent="0.4">
      <c r="A8" s="20" t="str">
        <f>Teamindeling!D42</f>
        <v>Team fc APKRUIVAASZUWE</v>
      </c>
      <c r="B8" s="17"/>
      <c r="C8" s="21" t="str">
        <f>A8</f>
        <v>Team fc APKRUIVAASZUWE</v>
      </c>
    </row>
    <row r="9" spans="1:3" ht="26.25" x14ac:dyDescent="0.4">
      <c r="A9" s="20" t="str">
        <f>Teamindeling!A31</f>
        <v>AFC Apeldoorn</v>
      </c>
      <c r="B9" s="17"/>
      <c r="C9" s="21" t="str">
        <f>A9</f>
        <v>AFC Apeldoorn</v>
      </c>
    </row>
    <row r="10" spans="1:3" ht="27" thickBot="1" x14ac:dyDescent="0.45">
      <c r="A10" s="22" t="str">
        <f>Teamindeling!D31</f>
        <v>Pitty Patrol</v>
      </c>
      <c r="B10" s="17"/>
      <c r="C10" s="23" t="str">
        <f>A10</f>
        <v>Pitty Patrol</v>
      </c>
    </row>
    <row r="11" spans="1:3" ht="27" thickBot="1" x14ac:dyDescent="0.45">
      <c r="A11" s="17"/>
      <c r="B11" s="17"/>
      <c r="C11" s="17"/>
    </row>
    <row r="12" spans="1:3" ht="25.5" x14ac:dyDescent="0.35">
      <c r="A12" s="19" t="s">
        <v>51</v>
      </c>
      <c r="B12" s="18"/>
      <c r="C12" s="19" t="s">
        <v>52</v>
      </c>
    </row>
    <row r="13" spans="1:3" ht="26.25" x14ac:dyDescent="0.4">
      <c r="A13" s="21" t="str">
        <f>Teamindeling!A5</f>
        <v>Sjaffelstede United</v>
      </c>
      <c r="B13" s="17"/>
      <c r="C13" s="21" t="s">
        <v>94</v>
      </c>
    </row>
    <row r="14" spans="1:3" ht="26.25" x14ac:dyDescent="0.4">
      <c r="A14" s="21" t="str">
        <f>Teamindeling!A56</f>
        <v>VIOS 4</v>
      </c>
      <c r="B14" s="17"/>
      <c r="C14" s="21"/>
    </row>
    <row r="15" spans="1:3" ht="27" thickBot="1" x14ac:dyDescent="0.45">
      <c r="A15" s="23" t="str">
        <f>Teamindeling!A82</f>
        <v xml:space="preserve">Einer Geth Noch </v>
      </c>
      <c r="B15" s="17"/>
      <c r="C15" s="23"/>
    </row>
    <row r="16" spans="1:3" ht="27" thickBot="1" x14ac:dyDescent="0.45">
      <c r="A16" s="17"/>
      <c r="B16" s="17"/>
      <c r="C16" s="17"/>
    </row>
    <row r="17" spans="1:3" ht="25.5" x14ac:dyDescent="0.35">
      <c r="A17" s="19" t="s">
        <v>53</v>
      </c>
      <c r="B17" s="18"/>
      <c r="C17" s="19" t="s">
        <v>54</v>
      </c>
    </row>
    <row r="18" spans="1:3" ht="26.25" x14ac:dyDescent="0.4">
      <c r="A18" s="21" t="s">
        <v>94</v>
      </c>
      <c r="B18" s="17"/>
      <c r="C18" s="21" t="str">
        <f>Teamindeling!D5</f>
        <v>Fulltime playboys en Mauro</v>
      </c>
    </row>
    <row r="19" spans="1:3" ht="26.25" x14ac:dyDescent="0.4">
      <c r="A19" s="21"/>
      <c r="B19" s="17"/>
      <c r="C19" s="21" t="str">
        <f>Teamindeling!D56</f>
        <v>Team Grote Meneer</v>
      </c>
    </row>
    <row r="20" spans="1:3" ht="27" thickBot="1" x14ac:dyDescent="0.45">
      <c r="A20" s="23"/>
      <c r="B20" s="17"/>
      <c r="C20" s="23" t="str">
        <f>Teamindeling!D82</f>
        <v>Brummels</v>
      </c>
    </row>
    <row r="21" spans="1:3" ht="27" thickBot="1" x14ac:dyDescent="0.45">
      <c r="A21" s="17"/>
      <c r="B21" s="17"/>
      <c r="C21" s="17"/>
    </row>
    <row r="22" spans="1:3" ht="25.5" x14ac:dyDescent="0.35">
      <c r="A22" s="19" t="s">
        <v>55</v>
      </c>
      <c r="B22" s="18"/>
      <c r="C22" s="19" t="s">
        <v>56</v>
      </c>
    </row>
    <row r="23" spans="1:3" ht="26.25" x14ac:dyDescent="0.4">
      <c r="A23" s="21" t="str">
        <f>Teamindeling!A17</f>
        <v>Egbert Veldhuis Kwekerij &amp; Hovenier</v>
      </c>
      <c r="B23" s="17"/>
      <c r="C23" s="21" t="str">
        <f>Teamindeling!D17</f>
        <v>Joost mag het weten</v>
      </c>
    </row>
    <row r="24" spans="1:3" ht="26.25" x14ac:dyDescent="0.4">
      <c r="A24" s="21" t="str">
        <f>Teamindeling!G56</f>
        <v xml:space="preserve">Voulon Licht en Geluid </v>
      </c>
      <c r="B24" s="17"/>
      <c r="C24" s="21" t="str">
        <f>Teamindeling!G82</f>
        <v>Real Regio'72</v>
      </c>
    </row>
    <row r="25" spans="1:3" ht="27" thickBot="1" x14ac:dyDescent="0.45">
      <c r="A25" s="23" t="str">
        <f>Teamindeling!G82</f>
        <v>Real Regio'72</v>
      </c>
      <c r="B25" s="17"/>
      <c r="C25" s="23"/>
    </row>
    <row r="26" spans="1:3" ht="27" thickBot="1" x14ac:dyDescent="0.45">
      <c r="A26" s="17"/>
      <c r="B26" s="17"/>
      <c r="C26" s="17"/>
    </row>
    <row r="27" spans="1:3" ht="25.5" x14ac:dyDescent="0.35">
      <c r="A27" s="19" t="s">
        <v>57</v>
      </c>
      <c r="B27" s="18"/>
      <c r="C27" s="19" t="s">
        <v>58</v>
      </c>
    </row>
    <row r="28" spans="1:3" ht="26.25" x14ac:dyDescent="0.4">
      <c r="A28" s="21" t="str">
        <f>Teamindeling!A68</f>
        <v>Gratis Bier in de kantine</v>
      </c>
      <c r="B28" s="17"/>
      <c r="C28" s="21" t="str">
        <f>Teamindeling!G68</f>
        <v>FC Linksbuitenadem</v>
      </c>
    </row>
    <row r="29" spans="1:3" ht="26.25" x14ac:dyDescent="0.4">
      <c r="A29" s="21" t="str">
        <f>Teamindeling!A94</f>
        <v>W. Pannekoek Metsel- en Tegelwerk</v>
      </c>
      <c r="B29" s="17"/>
      <c r="C29" s="21" t="str">
        <f>Teamindeling!D94</f>
        <v>Veldje 4 is van ons</v>
      </c>
    </row>
    <row r="30" spans="1:3" ht="27" thickBot="1" x14ac:dyDescent="0.45">
      <c r="A30" s="23"/>
      <c r="B30" s="17"/>
      <c r="C30" s="23" t="str">
        <f>Teamindeling!D68</f>
        <v>Pompiewompie</v>
      </c>
    </row>
    <row r="31" spans="1:3" s="16" customFormat="1" ht="18.75" x14ac:dyDescent="0.3"/>
    <row r="32" spans="1:3" ht="27" thickBot="1" x14ac:dyDescent="0.45">
      <c r="A32" s="17"/>
      <c r="B32" s="17"/>
      <c r="C32" s="17"/>
    </row>
    <row r="33" spans="1:3" ht="25.5" x14ac:dyDescent="0.35">
      <c r="A33" s="99" t="s">
        <v>259</v>
      </c>
      <c r="B33" s="18"/>
      <c r="C33" s="99" t="s">
        <v>260</v>
      </c>
    </row>
    <row r="34" spans="1:3" ht="26.25" x14ac:dyDescent="0.4">
      <c r="A34" s="21" t="str">
        <f>Teamindeling!G31</f>
        <v>VIOS Dames 1.0</v>
      </c>
      <c r="B34" s="17"/>
      <c r="C34" s="21" t="str">
        <f>Teamindeling!A42</f>
        <v>VIOS Dames 2.0</v>
      </c>
    </row>
    <row r="35" spans="1:3" ht="27" thickBot="1" x14ac:dyDescent="0.45">
      <c r="A35" s="22"/>
      <c r="B35" s="17"/>
      <c r="C35" s="23"/>
    </row>
    <row r="36" spans="1:3" ht="27" thickBot="1" x14ac:dyDescent="0.45">
      <c r="A36" s="17"/>
      <c r="B36" s="17"/>
      <c r="C36" s="17"/>
    </row>
    <row r="37" spans="1:3" ht="25.5" x14ac:dyDescent="0.35">
      <c r="A37" s="99" t="s">
        <v>261</v>
      </c>
      <c r="B37" s="18"/>
      <c r="C37" s="99" t="s">
        <v>262</v>
      </c>
    </row>
    <row r="38" spans="1:3" ht="26.25" x14ac:dyDescent="0.4">
      <c r="A38" s="21" t="str">
        <f>Teamindeling!G42</f>
        <v>Wie is er</v>
      </c>
      <c r="B38" s="17"/>
      <c r="C38" s="21" t="s">
        <v>264</v>
      </c>
    </row>
    <row r="39" spans="1:3" ht="27" thickBot="1" x14ac:dyDescent="0.45">
      <c r="A39" s="22"/>
      <c r="B39" s="17"/>
      <c r="C39" s="23" t="str">
        <f>Teamindeling!G5</f>
        <v>FC Smitvrees</v>
      </c>
    </row>
  </sheetData>
  <mergeCells count="2">
    <mergeCell ref="A3:C3"/>
    <mergeCell ref="A4:C4"/>
  </mergeCells>
  <pageMargins left="0.75" right="0.75" top="1" bottom="1" header="0.5" footer="0.5"/>
  <pageSetup paperSize="9" scale="6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selection sqref="A1:I59"/>
    </sheetView>
  </sheetViews>
  <sheetFormatPr defaultRowHeight="12.75" x14ac:dyDescent="0.2"/>
  <sheetData>
    <row r="1" spans="1:18" ht="12.75" customHeight="1" x14ac:dyDescent="0.2">
      <c r="A1" s="172" t="s">
        <v>1</v>
      </c>
      <c r="B1" s="172"/>
      <c r="C1" s="172"/>
      <c r="D1" s="172"/>
      <c r="E1" s="172"/>
      <c r="F1" s="172"/>
      <c r="G1" s="172"/>
      <c r="H1" s="172"/>
      <c r="I1" s="172"/>
      <c r="J1" s="172" t="s">
        <v>2</v>
      </c>
      <c r="K1" s="172"/>
      <c r="L1" s="172"/>
      <c r="M1" s="172"/>
      <c r="N1" s="172"/>
      <c r="O1" s="172"/>
      <c r="P1" s="172"/>
      <c r="Q1" s="172"/>
      <c r="R1" s="172"/>
    </row>
    <row r="2" spans="1:18" ht="12.75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</row>
    <row r="3" spans="1:18" ht="12.7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</row>
    <row r="4" spans="1:18" ht="12.75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</row>
    <row r="5" spans="1:18" ht="12.75" customHeight="1" x14ac:dyDescent="0.2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</row>
    <row r="6" spans="1:18" ht="12.75" customHeigh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</row>
    <row r="7" spans="1:18" ht="12.75" customHeight="1" x14ac:dyDescent="0.2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</row>
    <row r="8" spans="1:18" ht="12.75" customHeight="1" x14ac:dyDescent="0.2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</row>
    <row r="9" spans="1:18" ht="12.75" customHeight="1" x14ac:dyDescent="0.2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</row>
    <row r="10" spans="1:18" ht="12.75" customHeight="1" x14ac:dyDescent="0.2">
      <c r="A10" s="172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</row>
    <row r="11" spans="1:18" ht="12.75" customHeight="1" x14ac:dyDescent="0.2">
      <c r="A11" s="172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</row>
    <row r="12" spans="1:18" ht="12.75" customHeight="1" x14ac:dyDescent="0.2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</row>
    <row r="13" spans="1:18" ht="12.75" customHeight="1" x14ac:dyDescent="0.2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</row>
    <row r="14" spans="1:18" ht="12.75" customHeight="1" x14ac:dyDescent="0.2">
      <c r="A14" s="172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</row>
    <row r="15" spans="1:18" ht="12.75" customHeight="1" x14ac:dyDescent="0.2">
      <c r="A15" s="172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</row>
    <row r="16" spans="1:18" ht="12.75" customHeight="1" x14ac:dyDescent="0.2">
      <c r="A16" s="172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</row>
    <row r="17" spans="1:18" ht="12.75" customHeight="1" x14ac:dyDescent="0.2">
      <c r="A17" s="172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1:18" ht="12.75" customHeight="1" x14ac:dyDescent="0.2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</row>
    <row r="19" spans="1:18" ht="12.75" customHeight="1" x14ac:dyDescent="0.2">
      <c r="A19" s="172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</row>
    <row r="20" spans="1:18" ht="12.75" customHeight="1" x14ac:dyDescent="0.2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</row>
    <row r="21" spans="1:18" ht="12.75" customHeight="1" x14ac:dyDescent="0.2">
      <c r="A21" s="172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</row>
    <row r="22" spans="1:18" ht="12.75" customHeight="1" x14ac:dyDescent="0.2">
      <c r="A22" s="172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</row>
    <row r="23" spans="1:18" ht="12.75" customHeight="1" x14ac:dyDescent="0.2">
      <c r="A23" s="172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</row>
    <row r="24" spans="1:18" ht="12.75" customHeight="1" x14ac:dyDescent="0.2">
      <c r="A24" s="172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</row>
    <row r="25" spans="1:18" ht="12.75" customHeight="1" x14ac:dyDescent="0.2">
      <c r="A25" s="172"/>
      <c r="B25" s="172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</row>
    <row r="26" spans="1:18" ht="12.75" customHeight="1" x14ac:dyDescent="0.2">
      <c r="A26" s="172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</row>
    <row r="27" spans="1:18" ht="12.75" customHeight="1" x14ac:dyDescent="0.2">
      <c r="A27" s="172"/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</row>
    <row r="28" spans="1:18" ht="12.75" customHeight="1" x14ac:dyDescent="0.2">
      <c r="A28" s="172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</row>
    <row r="29" spans="1:18" ht="12.75" customHeight="1" x14ac:dyDescent="0.2">
      <c r="A29" s="172"/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</row>
    <row r="30" spans="1:18" ht="12.75" customHeight="1" x14ac:dyDescent="0.2">
      <c r="A30" s="172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8" ht="12.7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</row>
    <row r="32" spans="1:18" ht="12.75" customHeight="1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</row>
    <row r="33" spans="1:18" ht="12.75" customHeight="1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</row>
    <row r="34" spans="1:18" ht="12.75" customHeight="1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</row>
    <row r="35" spans="1:18" ht="12.75" customHeight="1" x14ac:dyDescent="0.2">
      <c r="A35" s="172"/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</row>
    <row r="36" spans="1:18" ht="12.75" customHeight="1" x14ac:dyDescent="0.2">
      <c r="A36" s="172"/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</row>
    <row r="37" spans="1:18" ht="12.75" customHeight="1" x14ac:dyDescent="0.2">
      <c r="A37" s="172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</row>
    <row r="38" spans="1:18" ht="12.75" customHeight="1" x14ac:dyDescent="0.2">
      <c r="A38" s="172"/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</row>
    <row r="39" spans="1:18" ht="12.75" customHeight="1" x14ac:dyDescent="0.2">
      <c r="A39" s="172"/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</row>
    <row r="40" spans="1:18" ht="12.75" customHeight="1" x14ac:dyDescent="0.2">
      <c r="A40" s="172"/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</row>
    <row r="41" spans="1:18" ht="12.75" customHeight="1" x14ac:dyDescent="0.2">
      <c r="A41" s="172"/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</row>
    <row r="42" spans="1:18" ht="12.75" customHeight="1" x14ac:dyDescent="0.2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</row>
    <row r="43" spans="1:18" ht="12.75" customHeight="1" x14ac:dyDescent="0.2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</row>
    <row r="44" spans="1:18" ht="12.75" customHeight="1" x14ac:dyDescent="0.2">
      <c r="A44" s="172"/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</row>
    <row r="45" spans="1:18" ht="12.75" customHeight="1" x14ac:dyDescent="0.2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</row>
    <row r="46" spans="1:18" x14ac:dyDescent="0.2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</row>
    <row r="47" spans="1:18" x14ac:dyDescent="0.2">
      <c r="A47" s="172"/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</row>
    <row r="48" spans="1:18" x14ac:dyDescent="0.2">
      <c r="A48" s="172"/>
      <c r="B48" s="172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</row>
    <row r="49" spans="1:18" x14ac:dyDescent="0.2">
      <c r="A49" s="172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</row>
    <row r="50" spans="1:18" x14ac:dyDescent="0.2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</row>
    <row r="51" spans="1:18" x14ac:dyDescent="0.2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</row>
    <row r="52" spans="1:18" x14ac:dyDescent="0.2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</row>
    <row r="53" spans="1:18" x14ac:dyDescent="0.2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</row>
    <row r="54" spans="1:18" x14ac:dyDescent="0.2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</row>
    <row r="55" spans="1:18" x14ac:dyDescent="0.2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</row>
    <row r="56" spans="1:18" x14ac:dyDescent="0.2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</row>
    <row r="57" spans="1:18" x14ac:dyDescent="0.2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</row>
    <row r="58" spans="1:18" x14ac:dyDescent="0.2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</row>
    <row r="59" spans="1:18" x14ac:dyDescent="0.2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</row>
    <row r="60" spans="1:18" x14ac:dyDescent="0.2">
      <c r="A60" s="172" t="s">
        <v>3</v>
      </c>
      <c r="B60" s="172"/>
      <c r="C60" s="172"/>
      <c r="D60" s="172"/>
      <c r="E60" s="172"/>
      <c r="F60" s="172"/>
      <c r="G60" s="172"/>
      <c r="H60" s="172"/>
      <c r="I60" s="172"/>
      <c r="J60" s="172" t="s">
        <v>4</v>
      </c>
      <c r="K60" s="172"/>
      <c r="L60" s="172"/>
      <c r="M60" s="172"/>
      <c r="N60" s="172"/>
      <c r="O60" s="172"/>
      <c r="P60" s="172"/>
      <c r="Q60" s="172"/>
      <c r="R60" s="172"/>
    </row>
    <row r="61" spans="1:18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</row>
    <row r="62" spans="1:18" x14ac:dyDescent="0.2">
      <c r="A62" s="172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72"/>
      <c r="N62" s="172"/>
      <c r="O62" s="172"/>
      <c r="P62" s="172"/>
      <c r="Q62" s="172"/>
      <c r="R62" s="172"/>
    </row>
    <row r="63" spans="1:18" x14ac:dyDescent="0.2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</row>
    <row r="64" spans="1:18" x14ac:dyDescent="0.2">
      <c r="A64" s="172"/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</row>
    <row r="65" spans="1:18" x14ac:dyDescent="0.2">
      <c r="A65" s="172"/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2"/>
      <c r="Q65" s="172"/>
      <c r="R65" s="172"/>
    </row>
    <row r="66" spans="1:18" x14ac:dyDescent="0.2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</row>
    <row r="67" spans="1:18" x14ac:dyDescent="0.2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</row>
    <row r="68" spans="1:18" x14ac:dyDescent="0.2">
      <c r="A68" s="172"/>
      <c r="B68" s="172"/>
      <c r="C68" s="172"/>
      <c r="D68" s="172"/>
      <c r="E68" s="172"/>
      <c r="F68" s="172"/>
      <c r="G68" s="172"/>
      <c r="H68" s="172"/>
      <c r="I68" s="172"/>
      <c r="J68" s="172"/>
      <c r="K68" s="172"/>
      <c r="L68" s="172"/>
      <c r="M68" s="172"/>
      <c r="N68" s="172"/>
      <c r="O68" s="172"/>
      <c r="P68" s="172"/>
      <c r="Q68" s="172"/>
      <c r="R68" s="172"/>
    </row>
    <row r="69" spans="1:18" x14ac:dyDescent="0.2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</row>
    <row r="70" spans="1:18" x14ac:dyDescent="0.2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</row>
    <row r="71" spans="1:18" x14ac:dyDescent="0.2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</row>
    <row r="72" spans="1:18" x14ac:dyDescent="0.2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</row>
    <row r="73" spans="1:18" x14ac:dyDescent="0.2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</row>
    <row r="74" spans="1:18" x14ac:dyDescent="0.2">
      <c r="A74" s="172"/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</row>
    <row r="75" spans="1:18" x14ac:dyDescent="0.2">
      <c r="A75" s="172"/>
      <c r="B75" s="172"/>
      <c r="C75" s="172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</row>
    <row r="76" spans="1:18" x14ac:dyDescent="0.2">
      <c r="A76" s="172"/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</row>
    <row r="77" spans="1:18" x14ac:dyDescent="0.2">
      <c r="A77" s="172"/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</row>
    <row r="78" spans="1:18" x14ac:dyDescent="0.2">
      <c r="A78" s="172"/>
      <c r="B78" s="172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</row>
    <row r="79" spans="1:18" x14ac:dyDescent="0.2">
      <c r="A79" s="172"/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</row>
    <row r="80" spans="1:18" x14ac:dyDescent="0.2">
      <c r="A80" s="172"/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2"/>
      <c r="P80" s="172"/>
      <c r="Q80" s="172"/>
      <c r="R80" s="172"/>
    </row>
    <row r="81" spans="1:18" x14ac:dyDescent="0.2">
      <c r="A81" s="172"/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172"/>
      <c r="O81" s="172"/>
      <c r="P81" s="172"/>
      <c r="Q81" s="172"/>
      <c r="R81" s="172"/>
    </row>
    <row r="82" spans="1:18" x14ac:dyDescent="0.2">
      <c r="A82" s="172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</row>
    <row r="83" spans="1:18" x14ac:dyDescent="0.2">
      <c r="A83" s="172"/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</row>
    <row r="84" spans="1:18" x14ac:dyDescent="0.2">
      <c r="A84" s="172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</row>
    <row r="85" spans="1:18" x14ac:dyDescent="0.2">
      <c r="A85" s="172"/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</row>
    <row r="86" spans="1:18" x14ac:dyDescent="0.2">
      <c r="A86" s="172"/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</row>
    <row r="87" spans="1:18" x14ac:dyDescent="0.2">
      <c r="A87" s="172"/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2"/>
      <c r="Q87" s="172"/>
      <c r="R87" s="172"/>
    </row>
    <row r="88" spans="1:18" x14ac:dyDescent="0.2">
      <c r="A88" s="172"/>
      <c r="B88" s="172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2"/>
      <c r="Q88" s="172"/>
      <c r="R88" s="172"/>
    </row>
    <row r="89" spans="1:18" x14ac:dyDescent="0.2">
      <c r="A89" s="172"/>
      <c r="B89" s="172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2"/>
      <c r="Q89" s="172"/>
      <c r="R89" s="172"/>
    </row>
    <row r="90" spans="1:18" x14ac:dyDescent="0.2">
      <c r="A90" s="172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</row>
    <row r="91" spans="1:18" x14ac:dyDescent="0.2">
      <c r="A91" s="172"/>
      <c r="B91" s="172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2"/>
      <c r="Q91" s="172"/>
      <c r="R91" s="172"/>
    </row>
    <row r="92" spans="1:18" x14ac:dyDescent="0.2">
      <c r="A92" s="172"/>
      <c r="B92" s="172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2"/>
      <c r="Q92" s="172"/>
      <c r="R92" s="172"/>
    </row>
    <row r="93" spans="1:18" x14ac:dyDescent="0.2">
      <c r="A93" s="172"/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</row>
    <row r="94" spans="1:18" x14ac:dyDescent="0.2">
      <c r="A94" s="172"/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2"/>
      <c r="R94" s="172"/>
    </row>
    <row r="95" spans="1:18" x14ac:dyDescent="0.2">
      <c r="A95" s="172"/>
      <c r="B95" s="172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2"/>
      <c r="R95" s="172"/>
    </row>
    <row r="96" spans="1:18" x14ac:dyDescent="0.2">
      <c r="A96" s="172"/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</row>
    <row r="97" spans="1:18" x14ac:dyDescent="0.2">
      <c r="A97" s="172"/>
      <c r="B97" s="172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2"/>
      <c r="R97" s="172"/>
    </row>
    <row r="98" spans="1:18" x14ac:dyDescent="0.2">
      <c r="A98" s="172"/>
      <c r="B98" s="172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2"/>
      <c r="Q98" s="172"/>
      <c r="R98" s="172"/>
    </row>
    <row r="99" spans="1:18" x14ac:dyDescent="0.2">
      <c r="A99" s="172"/>
      <c r="B99" s="172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2"/>
      <c r="Q99" s="172"/>
      <c r="R99" s="172"/>
    </row>
    <row r="100" spans="1:18" x14ac:dyDescent="0.2">
      <c r="A100" s="172"/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</row>
    <row r="101" spans="1:18" x14ac:dyDescent="0.2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</row>
    <row r="102" spans="1:18" x14ac:dyDescent="0.2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</row>
    <row r="103" spans="1:18" x14ac:dyDescent="0.2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</row>
    <row r="104" spans="1:18" x14ac:dyDescent="0.2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</row>
    <row r="105" spans="1:18" x14ac:dyDescent="0.2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</row>
    <row r="106" spans="1:18" x14ac:dyDescent="0.2">
      <c r="A106" s="172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</row>
    <row r="107" spans="1:18" x14ac:dyDescent="0.2">
      <c r="A107" s="172"/>
      <c r="B107" s="172"/>
      <c r="C107" s="172"/>
      <c r="D107" s="172"/>
      <c r="E107" s="172"/>
      <c r="F107" s="172"/>
      <c r="G107" s="172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</row>
    <row r="108" spans="1:18" x14ac:dyDescent="0.2">
      <c r="A108" s="172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72"/>
    </row>
    <row r="109" spans="1:18" x14ac:dyDescent="0.2">
      <c r="A109" s="172"/>
      <c r="B109" s="172"/>
      <c r="C109" s="172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72"/>
    </row>
    <row r="110" spans="1:18" x14ac:dyDescent="0.2">
      <c r="A110" s="172"/>
      <c r="B110" s="172"/>
      <c r="C110" s="172"/>
      <c r="D110" s="172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72"/>
    </row>
    <row r="111" spans="1:18" x14ac:dyDescent="0.2">
      <c r="A111" s="172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72"/>
    </row>
    <row r="112" spans="1:18" x14ac:dyDescent="0.2">
      <c r="A112" s="172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172"/>
      <c r="O112" s="172"/>
      <c r="P112" s="172"/>
      <c r="Q112" s="172"/>
      <c r="R112" s="172"/>
    </row>
    <row r="113" spans="1:18" x14ac:dyDescent="0.2">
      <c r="A113" s="172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172"/>
      <c r="O113" s="172"/>
      <c r="P113" s="172"/>
      <c r="Q113" s="172"/>
      <c r="R113" s="172"/>
    </row>
    <row r="114" spans="1:18" x14ac:dyDescent="0.2">
      <c r="A114" s="172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</row>
    <row r="115" spans="1:18" x14ac:dyDescent="0.2">
      <c r="A115" s="172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172"/>
      <c r="Q115" s="172"/>
      <c r="R115" s="172"/>
    </row>
    <row r="116" spans="1:18" x14ac:dyDescent="0.2">
      <c r="A116" s="172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</row>
    <row r="117" spans="1:18" x14ac:dyDescent="0.2">
      <c r="A117" s="172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</row>
    <row r="118" spans="1:18" x14ac:dyDescent="0.2">
      <c r="A118" s="172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</row>
  </sheetData>
  <mergeCells count="4">
    <mergeCell ref="A1:I59"/>
    <mergeCell ref="J1:R59"/>
    <mergeCell ref="A60:I118"/>
    <mergeCell ref="J60:R11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workbookViewId="0">
      <selection activeCell="F19" sqref="F19:H24"/>
    </sheetView>
  </sheetViews>
  <sheetFormatPr defaultRowHeight="12.75" x14ac:dyDescent="0.2"/>
  <cols>
    <col min="1" max="1" width="17.42578125" bestFit="1" customWidth="1"/>
    <col min="6" max="6" width="16.28515625" bestFit="1" customWidth="1"/>
    <col min="7" max="7" width="19.28515625" bestFit="1" customWidth="1"/>
    <col min="8" max="8" width="19.42578125" customWidth="1"/>
  </cols>
  <sheetData>
    <row r="1" spans="1:16" x14ac:dyDescent="0.2">
      <c r="A1" s="14" t="s">
        <v>0</v>
      </c>
    </row>
    <row r="3" spans="1:16" s="14" customFormat="1" x14ac:dyDescent="0.2">
      <c r="A3" s="14" t="s">
        <v>40</v>
      </c>
      <c r="F3" s="14" t="s">
        <v>86</v>
      </c>
      <c r="G3" s="14" t="s">
        <v>87</v>
      </c>
      <c r="H3" s="14" t="s">
        <v>88</v>
      </c>
    </row>
    <row r="4" spans="1:16" x14ac:dyDescent="0.2">
      <c r="C4" s="47">
        <v>0.45833333333333331</v>
      </c>
      <c r="D4" t="s">
        <v>79</v>
      </c>
      <c r="E4" t="s">
        <v>80</v>
      </c>
      <c r="F4" s="15" t="s">
        <v>42</v>
      </c>
      <c r="G4" s="51" t="s">
        <v>67</v>
      </c>
      <c r="H4" s="48" t="s">
        <v>66</v>
      </c>
      <c r="L4">
        <v>1</v>
      </c>
      <c r="M4">
        <v>2</v>
      </c>
      <c r="O4">
        <v>1</v>
      </c>
      <c r="P4">
        <v>2</v>
      </c>
    </row>
    <row r="5" spans="1:16" x14ac:dyDescent="0.2">
      <c r="C5" s="47">
        <v>0.46875</v>
      </c>
      <c r="D5" t="s">
        <v>63</v>
      </c>
      <c r="E5" t="s">
        <v>80</v>
      </c>
      <c r="F5" s="15" t="s">
        <v>42</v>
      </c>
      <c r="G5" s="15" t="s">
        <v>43</v>
      </c>
      <c r="H5" s="48" t="s">
        <v>9</v>
      </c>
      <c r="L5">
        <v>3</v>
      </c>
      <c r="M5">
        <v>4</v>
      </c>
      <c r="O5">
        <v>3</v>
      </c>
      <c r="P5">
        <v>4</v>
      </c>
    </row>
    <row r="6" spans="1:16" x14ac:dyDescent="0.2">
      <c r="C6" s="47">
        <v>0.47916666666666669</v>
      </c>
      <c r="D6" t="s">
        <v>78</v>
      </c>
      <c r="E6" t="s">
        <v>80</v>
      </c>
      <c r="F6" s="15" t="s">
        <v>69</v>
      </c>
      <c r="G6" s="15" t="s">
        <v>43</v>
      </c>
      <c r="H6" s="15" t="s">
        <v>44</v>
      </c>
      <c r="I6" s="52" t="s">
        <v>91</v>
      </c>
      <c r="L6">
        <v>5</v>
      </c>
      <c r="M6">
        <v>6</v>
      </c>
      <c r="O6">
        <v>5</v>
      </c>
      <c r="P6">
        <v>6</v>
      </c>
    </row>
    <row r="7" spans="1:16" x14ac:dyDescent="0.2">
      <c r="C7" s="47">
        <v>0.48958333333333298</v>
      </c>
      <c r="D7" t="s">
        <v>79</v>
      </c>
      <c r="E7" t="s">
        <v>81</v>
      </c>
      <c r="F7" s="15" t="s">
        <v>69</v>
      </c>
      <c r="G7" s="15" t="s">
        <v>42</v>
      </c>
      <c r="H7" s="15" t="s">
        <v>44</v>
      </c>
      <c r="I7" s="52" t="s">
        <v>91</v>
      </c>
      <c r="L7">
        <v>7</v>
      </c>
      <c r="O7">
        <v>10</v>
      </c>
      <c r="P7">
        <v>20</v>
      </c>
    </row>
    <row r="8" spans="1:16" x14ac:dyDescent="0.2">
      <c r="A8" s="13" t="s">
        <v>46</v>
      </c>
      <c r="C8" s="47">
        <v>0.5</v>
      </c>
      <c r="D8" t="s">
        <v>63</v>
      </c>
      <c r="E8" t="s">
        <v>81</v>
      </c>
      <c r="F8" s="15" t="s">
        <v>69</v>
      </c>
      <c r="G8" s="15" t="s">
        <v>42</v>
      </c>
      <c r="H8" s="15" t="s">
        <v>43</v>
      </c>
      <c r="I8" s="52" t="s">
        <v>91</v>
      </c>
      <c r="O8">
        <v>30</v>
      </c>
      <c r="P8">
        <v>40</v>
      </c>
    </row>
    <row r="9" spans="1:16" x14ac:dyDescent="0.2">
      <c r="A9" s="13" t="s">
        <v>48</v>
      </c>
      <c r="C9" s="47">
        <v>0.51041666666666696</v>
      </c>
      <c r="D9" t="s">
        <v>78</v>
      </c>
      <c r="E9" t="s">
        <v>81</v>
      </c>
      <c r="F9" s="15" t="s">
        <v>44</v>
      </c>
      <c r="G9" s="48" t="s">
        <v>89</v>
      </c>
      <c r="H9" s="15" t="s">
        <v>43</v>
      </c>
      <c r="I9" s="52" t="s">
        <v>91</v>
      </c>
      <c r="L9">
        <v>1</v>
      </c>
      <c r="M9">
        <v>3</v>
      </c>
      <c r="O9">
        <v>50</v>
      </c>
      <c r="P9">
        <v>60</v>
      </c>
    </row>
    <row r="10" spans="1:16" x14ac:dyDescent="0.2">
      <c r="A10" s="13" t="s">
        <v>45</v>
      </c>
      <c r="C10" s="47">
        <v>0.52083333333333304</v>
      </c>
      <c r="D10" t="s">
        <v>79</v>
      </c>
      <c r="E10" t="s">
        <v>82</v>
      </c>
      <c r="F10" s="15" t="s">
        <v>44</v>
      </c>
      <c r="G10" s="15" t="s">
        <v>69</v>
      </c>
      <c r="H10" s="15" t="s">
        <v>42</v>
      </c>
      <c r="L10">
        <v>2</v>
      </c>
      <c r="M10">
        <v>5</v>
      </c>
      <c r="O10">
        <v>100</v>
      </c>
      <c r="P10">
        <v>200</v>
      </c>
    </row>
    <row r="11" spans="1:16" x14ac:dyDescent="0.2">
      <c r="C11" s="47">
        <v>0.53125</v>
      </c>
      <c r="D11" t="s">
        <v>63</v>
      </c>
      <c r="E11" t="s">
        <v>82</v>
      </c>
      <c r="F11" s="15" t="s">
        <v>43</v>
      </c>
      <c r="G11" s="15" t="s">
        <v>69</v>
      </c>
      <c r="H11" s="15" t="s">
        <v>42</v>
      </c>
      <c r="L11">
        <v>4</v>
      </c>
      <c r="M11">
        <v>7</v>
      </c>
      <c r="O11">
        <v>300</v>
      </c>
      <c r="P11">
        <v>400</v>
      </c>
    </row>
    <row r="12" spans="1:16" x14ac:dyDescent="0.2">
      <c r="C12" s="47">
        <v>0.54166666666666696</v>
      </c>
      <c r="D12" t="s">
        <v>78</v>
      </c>
      <c r="E12" t="s">
        <v>82</v>
      </c>
      <c r="F12" s="15" t="s">
        <v>43</v>
      </c>
      <c r="G12" s="15" t="s">
        <v>44</v>
      </c>
      <c r="H12" s="48" t="s">
        <v>89</v>
      </c>
      <c r="I12" s="52" t="s">
        <v>92</v>
      </c>
      <c r="L12">
        <v>6</v>
      </c>
      <c r="O12">
        <v>500</v>
      </c>
      <c r="P12">
        <v>600</v>
      </c>
    </row>
    <row r="13" spans="1:16" x14ac:dyDescent="0.2">
      <c r="C13" s="47">
        <v>0.55208333333333304</v>
      </c>
      <c r="D13" t="s">
        <v>79</v>
      </c>
      <c r="E13" t="s">
        <v>83</v>
      </c>
      <c r="F13" s="15" t="s">
        <v>41</v>
      </c>
      <c r="G13" s="15" t="s">
        <v>44</v>
      </c>
      <c r="H13" s="15" t="s">
        <v>69</v>
      </c>
      <c r="I13" s="52" t="s">
        <v>92</v>
      </c>
      <c r="O13">
        <v>1</v>
      </c>
      <c r="P13">
        <v>3</v>
      </c>
    </row>
    <row r="14" spans="1:16" x14ac:dyDescent="0.2">
      <c r="C14" s="47">
        <v>0.5625</v>
      </c>
      <c r="D14" t="s">
        <v>63</v>
      </c>
      <c r="E14" t="s">
        <v>83</v>
      </c>
      <c r="F14" s="15" t="s">
        <v>41</v>
      </c>
      <c r="G14" s="15" t="s">
        <v>47</v>
      </c>
      <c r="H14" s="15" t="s">
        <v>69</v>
      </c>
      <c r="I14" s="52" t="s">
        <v>92</v>
      </c>
      <c r="L14">
        <v>1</v>
      </c>
      <c r="M14">
        <v>4</v>
      </c>
      <c r="O14">
        <v>2</v>
      </c>
      <c r="P14">
        <v>5</v>
      </c>
    </row>
    <row r="15" spans="1:16" x14ac:dyDescent="0.2">
      <c r="C15" s="47">
        <v>0.57291666666666696</v>
      </c>
      <c r="D15" t="s">
        <v>78</v>
      </c>
      <c r="E15" t="s">
        <v>83</v>
      </c>
      <c r="F15" s="49" t="s">
        <v>90</v>
      </c>
      <c r="G15" s="15" t="s">
        <v>47</v>
      </c>
      <c r="H15" s="48" t="s">
        <v>89</v>
      </c>
      <c r="I15" s="52" t="s">
        <v>92</v>
      </c>
      <c r="L15">
        <v>6</v>
      </c>
      <c r="M15">
        <v>2</v>
      </c>
      <c r="O15">
        <v>4</v>
      </c>
      <c r="P15">
        <v>7</v>
      </c>
    </row>
    <row r="16" spans="1:16" x14ac:dyDescent="0.2">
      <c r="C16" s="47">
        <v>0.58333333333333304</v>
      </c>
      <c r="D16" t="s">
        <v>79</v>
      </c>
      <c r="E16" t="s">
        <v>84</v>
      </c>
      <c r="F16" s="50" t="s">
        <v>90</v>
      </c>
      <c r="G16" s="64" t="s">
        <v>110</v>
      </c>
      <c r="H16" s="48" t="s">
        <v>89</v>
      </c>
      <c r="L16">
        <v>7</v>
      </c>
      <c r="M16">
        <v>3</v>
      </c>
      <c r="O16">
        <v>10</v>
      </c>
      <c r="P16">
        <v>30</v>
      </c>
    </row>
    <row r="17" spans="3:16" x14ac:dyDescent="0.2">
      <c r="C17" s="47">
        <v>0.59375</v>
      </c>
      <c r="D17" t="s">
        <v>63</v>
      </c>
      <c r="E17" t="s">
        <v>84</v>
      </c>
      <c r="F17" s="15" t="s">
        <v>47</v>
      </c>
      <c r="G17" s="64" t="s">
        <v>110</v>
      </c>
      <c r="H17" s="15" t="s">
        <v>41</v>
      </c>
      <c r="L17">
        <v>5</v>
      </c>
      <c r="O17">
        <v>20</v>
      </c>
      <c r="P17">
        <v>50</v>
      </c>
    </row>
    <row r="18" spans="3:16" x14ac:dyDescent="0.2">
      <c r="C18" s="47">
        <v>0.60416666666666696</v>
      </c>
      <c r="D18" t="s">
        <v>78</v>
      </c>
      <c r="E18" t="s">
        <v>84</v>
      </c>
      <c r="F18" s="15" t="s">
        <v>47</v>
      </c>
      <c r="G18" s="48" t="s">
        <v>89</v>
      </c>
      <c r="H18" s="15" t="s">
        <v>41</v>
      </c>
      <c r="I18" s="52" t="s">
        <v>93</v>
      </c>
      <c r="O18">
        <v>40</v>
      </c>
      <c r="P18">
        <v>70</v>
      </c>
    </row>
    <row r="19" spans="3:16" x14ac:dyDescent="0.2">
      <c r="C19" s="47">
        <v>0.61458333333333304</v>
      </c>
      <c r="D19" t="s">
        <v>79</v>
      </c>
      <c r="E19" t="s">
        <v>85</v>
      </c>
      <c r="F19" s="64" t="s">
        <v>110</v>
      </c>
      <c r="G19" s="48" t="s">
        <v>89</v>
      </c>
      <c r="H19" s="49" t="s">
        <v>90</v>
      </c>
      <c r="I19" s="52" t="s">
        <v>93</v>
      </c>
      <c r="L19">
        <v>5</v>
      </c>
      <c r="M19">
        <v>1</v>
      </c>
      <c r="O19">
        <v>100</v>
      </c>
      <c r="P19">
        <v>300</v>
      </c>
    </row>
    <row r="20" spans="3:16" x14ac:dyDescent="0.2">
      <c r="C20" s="47">
        <v>0.625</v>
      </c>
      <c r="D20" t="s">
        <v>63</v>
      </c>
      <c r="E20" t="s">
        <v>85</v>
      </c>
      <c r="F20" s="64" t="s">
        <v>110</v>
      </c>
      <c r="G20" s="15" t="s">
        <v>41</v>
      </c>
      <c r="H20" s="15" t="s">
        <v>47</v>
      </c>
      <c r="I20" s="52" t="s">
        <v>93</v>
      </c>
      <c r="L20">
        <v>7</v>
      </c>
      <c r="M20">
        <v>2</v>
      </c>
      <c r="O20">
        <v>200</v>
      </c>
      <c r="P20">
        <v>500</v>
      </c>
    </row>
    <row r="21" spans="3:16" x14ac:dyDescent="0.2">
      <c r="C21" s="47">
        <v>0.63541666666666696</v>
      </c>
      <c r="D21" t="s">
        <v>78</v>
      </c>
      <c r="E21" t="s">
        <v>85</v>
      </c>
      <c r="F21" s="49" t="s">
        <v>90</v>
      </c>
      <c r="G21" s="15" t="s">
        <v>41</v>
      </c>
      <c r="H21" s="15" t="s">
        <v>47</v>
      </c>
      <c r="I21" s="52" t="s">
        <v>93</v>
      </c>
      <c r="L21">
        <v>3</v>
      </c>
      <c r="M21">
        <v>6</v>
      </c>
      <c r="O21">
        <v>400</v>
      </c>
      <c r="P21">
        <v>700</v>
      </c>
    </row>
    <row r="22" spans="3:16" x14ac:dyDescent="0.2">
      <c r="C22" s="47">
        <v>0.64583333333333404</v>
      </c>
      <c r="D22" t="s">
        <v>79</v>
      </c>
      <c r="E22" t="s">
        <v>85</v>
      </c>
      <c r="F22" s="50" t="s">
        <v>90</v>
      </c>
      <c r="G22" s="64" t="s">
        <v>110</v>
      </c>
      <c r="H22" s="48" t="s">
        <v>89</v>
      </c>
      <c r="L22">
        <v>4</v>
      </c>
      <c r="O22">
        <v>1</v>
      </c>
      <c r="P22">
        <v>4</v>
      </c>
    </row>
    <row r="23" spans="3:16" x14ac:dyDescent="0.2">
      <c r="C23" s="47">
        <v>0.656250000000001</v>
      </c>
      <c r="D23" t="s">
        <v>63</v>
      </c>
      <c r="E23" t="s">
        <v>85</v>
      </c>
      <c r="F23" s="15" t="s">
        <v>41</v>
      </c>
      <c r="G23" s="64" t="s">
        <v>110</v>
      </c>
      <c r="H23" s="15" t="s">
        <v>47</v>
      </c>
      <c r="O23">
        <v>6</v>
      </c>
      <c r="P23">
        <v>2</v>
      </c>
    </row>
    <row r="24" spans="3:16" x14ac:dyDescent="0.2">
      <c r="C24" s="47">
        <v>0.66666666666666796</v>
      </c>
      <c r="D24" t="s">
        <v>78</v>
      </c>
      <c r="E24" t="s">
        <v>85</v>
      </c>
      <c r="F24" s="15" t="s">
        <v>41</v>
      </c>
      <c r="G24" s="50" t="s">
        <v>90</v>
      </c>
      <c r="H24" s="15" t="s">
        <v>47</v>
      </c>
      <c r="L24">
        <v>6</v>
      </c>
      <c r="M24">
        <v>1</v>
      </c>
      <c r="O24">
        <v>7</v>
      </c>
      <c r="P24">
        <v>3</v>
      </c>
    </row>
    <row r="25" spans="3:16" x14ac:dyDescent="0.2">
      <c r="L25">
        <v>2</v>
      </c>
      <c r="M25">
        <v>4</v>
      </c>
      <c r="O25">
        <v>10</v>
      </c>
      <c r="P25">
        <v>40</v>
      </c>
    </row>
    <row r="26" spans="3:16" x14ac:dyDescent="0.2">
      <c r="L26">
        <v>5</v>
      </c>
      <c r="M26">
        <v>7</v>
      </c>
      <c r="O26">
        <v>60</v>
      </c>
      <c r="P26">
        <v>20</v>
      </c>
    </row>
    <row r="27" spans="3:16" x14ac:dyDescent="0.2">
      <c r="L27">
        <v>3</v>
      </c>
      <c r="O27">
        <v>70</v>
      </c>
      <c r="P27">
        <v>30</v>
      </c>
    </row>
    <row r="28" spans="3:16" x14ac:dyDescent="0.2">
      <c r="O28">
        <v>100</v>
      </c>
      <c r="P28">
        <v>400</v>
      </c>
    </row>
    <row r="29" spans="3:16" x14ac:dyDescent="0.2">
      <c r="L29">
        <v>7</v>
      </c>
      <c r="M29">
        <v>1</v>
      </c>
      <c r="O29">
        <v>600</v>
      </c>
      <c r="P29">
        <v>200</v>
      </c>
    </row>
    <row r="30" spans="3:16" x14ac:dyDescent="0.2">
      <c r="L30">
        <v>3</v>
      </c>
      <c r="M30">
        <v>5</v>
      </c>
      <c r="O30">
        <v>700</v>
      </c>
      <c r="P30">
        <v>300</v>
      </c>
    </row>
    <row r="31" spans="3:16" x14ac:dyDescent="0.2">
      <c r="L31">
        <v>4</v>
      </c>
      <c r="M31">
        <v>6</v>
      </c>
      <c r="O31">
        <v>5</v>
      </c>
      <c r="P31">
        <v>1</v>
      </c>
    </row>
    <row r="32" spans="3:16" x14ac:dyDescent="0.2">
      <c r="L32">
        <v>2</v>
      </c>
      <c r="O32">
        <v>7</v>
      </c>
      <c r="P32">
        <v>2</v>
      </c>
    </row>
    <row r="33" spans="12:16" x14ac:dyDescent="0.2">
      <c r="O33">
        <v>3</v>
      </c>
      <c r="P33">
        <v>6</v>
      </c>
    </row>
    <row r="34" spans="12:16" x14ac:dyDescent="0.2">
      <c r="L34">
        <v>2</v>
      </c>
      <c r="M34">
        <v>3</v>
      </c>
      <c r="O34">
        <v>50</v>
      </c>
      <c r="P34">
        <v>10</v>
      </c>
    </row>
    <row r="35" spans="12:16" x14ac:dyDescent="0.2">
      <c r="L35">
        <v>4</v>
      </c>
      <c r="M35">
        <v>5</v>
      </c>
      <c r="O35">
        <v>70</v>
      </c>
      <c r="P35">
        <v>20</v>
      </c>
    </row>
    <row r="36" spans="12:16" x14ac:dyDescent="0.2">
      <c r="L36">
        <v>6</v>
      </c>
      <c r="M36">
        <v>7</v>
      </c>
      <c r="O36">
        <v>30</v>
      </c>
      <c r="P36">
        <v>60</v>
      </c>
    </row>
    <row r="37" spans="12:16" x14ac:dyDescent="0.2">
      <c r="L37">
        <v>1</v>
      </c>
      <c r="O37">
        <v>500</v>
      </c>
      <c r="P37">
        <v>100</v>
      </c>
    </row>
    <row r="38" spans="12:16" x14ac:dyDescent="0.2">
      <c r="O38">
        <v>700</v>
      </c>
      <c r="P38">
        <v>200</v>
      </c>
    </row>
    <row r="39" spans="12:16" x14ac:dyDescent="0.2">
      <c r="O39">
        <v>300</v>
      </c>
      <c r="P39">
        <v>600</v>
      </c>
    </row>
    <row r="40" spans="12:16" x14ac:dyDescent="0.2">
      <c r="O40">
        <v>6</v>
      </c>
      <c r="P40">
        <v>1</v>
      </c>
    </row>
    <row r="41" spans="12:16" x14ac:dyDescent="0.2">
      <c r="O41">
        <v>2</v>
      </c>
      <c r="P41">
        <v>4</v>
      </c>
    </row>
    <row r="42" spans="12:16" x14ac:dyDescent="0.2">
      <c r="O42">
        <v>5</v>
      </c>
      <c r="P42">
        <v>7</v>
      </c>
    </row>
    <row r="43" spans="12:16" x14ac:dyDescent="0.2">
      <c r="O43">
        <v>60</v>
      </c>
      <c r="P43">
        <v>10</v>
      </c>
    </row>
    <row r="44" spans="12:16" x14ac:dyDescent="0.2">
      <c r="O44">
        <v>20</v>
      </c>
      <c r="P44">
        <v>40</v>
      </c>
    </row>
    <row r="45" spans="12:16" x14ac:dyDescent="0.2">
      <c r="O45">
        <v>50</v>
      </c>
      <c r="P45">
        <v>70</v>
      </c>
    </row>
    <row r="46" spans="12:16" x14ac:dyDescent="0.2">
      <c r="O46">
        <v>600</v>
      </c>
      <c r="P46">
        <v>100</v>
      </c>
    </row>
    <row r="47" spans="12:16" x14ac:dyDescent="0.2">
      <c r="O47">
        <v>200</v>
      </c>
      <c r="P47">
        <v>400</v>
      </c>
    </row>
    <row r="48" spans="12:16" x14ac:dyDescent="0.2">
      <c r="O48">
        <v>500</v>
      </c>
      <c r="P48">
        <v>700</v>
      </c>
    </row>
    <row r="49" spans="2:16" x14ac:dyDescent="0.2">
      <c r="O49">
        <v>7</v>
      </c>
      <c r="P49">
        <v>1</v>
      </c>
    </row>
    <row r="50" spans="2:16" x14ac:dyDescent="0.2">
      <c r="O50">
        <v>3</v>
      </c>
      <c r="P50">
        <v>5</v>
      </c>
    </row>
    <row r="51" spans="2:16" x14ac:dyDescent="0.2">
      <c r="O51">
        <v>4</v>
      </c>
      <c r="P51">
        <v>6</v>
      </c>
    </row>
    <row r="52" spans="2:16" x14ac:dyDescent="0.2">
      <c r="O52">
        <v>70</v>
      </c>
      <c r="P52">
        <v>10</v>
      </c>
    </row>
    <row r="53" spans="2:16" x14ac:dyDescent="0.2">
      <c r="O53">
        <v>30</v>
      </c>
      <c r="P53">
        <v>50</v>
      </c>
    </row>
    <row r="54" spans="2:16" x14ac:dyDescent="0.2">
      <c r="O54">
        <v>40</v>
      </c>
      <c r="P54">
        <v>60</v>
      </c>
    </row>
    <row r="55" spans="2:16" x14ac:dyDescent="0.2">
      <c r="O55">
        <v>700</v>
      </c>
      <c r="P55">
        <v>100</v>
      </c>
    </row>
    <row r="56" spans="2:16" x14ac:dyDescent="0.2">
      <c r="O56">
        <v>300</v>
      </c>
      <c r="P56">
        <v>500</v>
      </c>
    </row>
    <row r="57" spans="2:16" x14ac:dyDescent="0.2">
      <c r="B57">
        <v>1</v>
      </c>
      <c r="C57">
        <v>2</v>
      </c>
      <c r="O57">
        <v>400</v>
      </c>
      <c r="P57">
        <v>600</v>
      </c>
    </row>
    <row r="58" spans="2:16" x14ac:dyDescent="0.2">
      <c r="B58">
        <v>3</v>
      </c>
      <c r="C58">
        <v>4</v>
      </c>
      <c r="O58">
        <v>2</v>
      </c>
      <c r="P58">
        <v>3</v>
      </c>
    </row>
    <row r="59" spans="2:16" x14ac:dyDescent="0.2">
      <c r="B59">
        <v>5</v>
      </c>
      <c r="C59">
        <v>6</v>
      </c>
      <c r="O59">
        <v>4</v>
      </c>
      <c r="P59">
        <v>5</v>
      </c>
    </row>
    <row r="60" spans="2:16" x14ac:dyDescent="0.2">
      <c r="B60">
        <v>10</v>
      </c>
      <c r="C60">
        <v>20</v>
      </c>
      <c r="O60">
        <v>6</v>
      </c>
      <c r="P60">
        <v>7</v>
      </c>
    </row>
    <row r="61" spans="2:16" x14ac:dyDescent="0.2">
      <c r="B61">
        <v>30</v>
      </c>
      <c r="C61">
        <v>40</v>
      </c>
      <c r="O61">
        <v>20</v>
      </c>
      <c r="P61">
        <v>30</v>
      </c>
    </row>
    <row r="62" spans="2:16" x14ac:dyDescent="0.2">
      <c r="B62">
        <v>50</v>
      </c>
      <c r="C62">
        <v>60</v>
      </c>
      <c r="O62">
        <v>40</v>
      </c>
      <c r="P62">
        <v>50</v>
      </c>
    </row>
    <row r="63" spans="2:16" x14ac:dyDescent="0.2">
      <c r="B63">
        <v>100</v>
      </c>
      <c r="C63">
        <v>200</v>
      </c>
      <c r="O63">
        <v>60</v>
      </c>
      <c r="P63">
        <v>70</v>
      </c>
    </row>
    <row r="64" spans="2:16" x14ac:dyDescent="0.2">
      <c r="B64">
        <v>300</v>
      </c>
      <c r="C64">
        <v>400</v>
      </c>
      <c r="O64">
        <v>200</v>
      </c>
      <c r="P64">
        <v>300</v>
      </c>
    </row>
    <row r="65" spans="2:16" x14ac:dyDescent="0.2">
      <c r="B65">
        <v>500</v>
      </c>
      <c r="C65">
        <v>600</v>
      </c>
      <c r="O65">
        <v>400</v>
      </c>
      <c r="P65">
        <v>500</v>
      </c>
    </row>
    <row r="66" spans="2:16" x14ac:dyDescent="0.2">
      <c r="B66">
        <v>1</v>
      </c>
      <c r="C66">
        <v>3</v>
      </c>
      <c r="O66">
        <v>600</v>
      </c>
      <c r="P66">
        <v>700</v>
      </c>
    </row>
    <row r="67" spans="2:16" x14ac:dyDescent="0.2">
      <c r="B67">
        <v>2</v>
      </c>
      <c r="C67">
        <v>5</v>
      </c>
    </row>
    <row r="68" spans="2:16" x14ac:dyDescent="0.2">
      <c r="B68">
        <v>4</v>
      </c>
      <c r="C68">
        <v>7</v>
      </c>
    </row>
    <row r="69" spans="2:16" x14ac:dyDescent="0.2">
      <c r="B69">
        <f>B66*10</f>
        <v>10</v>
      </c>
      <c r="C69">
        <f>C66*10</f>
        <v>30</v>
      </c>
    </row>
    <row r="70" spans="2:16" x14ac:dyDescent="0.2">
      <c r="B70">
        <f t="shared" ref="B70:C71" si="0">B67*10</f>
        <v>20</v>
      </c>
      <c r="C70">
        <f t="shared" si="0"/>
        <v>50</v>
      </c>
    </row>
    <row r="71" spans="2:16" x14ac:dyDescent="0.2">
      <c r="B71">
        <f t="shared" si="0"/>
        <v>40</v>
      </c>
      <c r="C71">
        <f t="shared" si="0"/>
        <v>70</v>
      </c>
    </row>
    <row r="72" spans="2:16" x14ac:dyDescent="0.2">
      <c r="B72">
        <f>B69*10</f>
        <v>100</v>
      </c>
      <c r="C72">
        <f>C69*10</f>
        <v>300</v>
      </c>
    </row>
    <row r="73" spans="2:16" x14ac:dyDescent="0.2">
      <c r="B73">
        <f t="shared" ref="B73:C73" si="1">B70*10</f>
        <v>200</v>
      </c>
      <c r="C73">
        <f t="shared" si="1"/>
        <v>500</v>
      </c>
    </row>
    <row r="74" spans="2:16" x14ac:dyDescent="0.2">
      <c r="B74">
        <f t="shared" ref="B74:C74" si="2">B71*10</f>
        <v>400</v>
      </c>
      <c r="C74">
        <f t="shared" si="2"/>
        <v>700</v>
      </c>
    </row>
    <row r="75" spans="2:16" x14ac:dyDescent="0.2">
      <c r="B75">
        <v>1</v>
      </c>
      <c r="C75">
        <v>4</v>
      </c>
    </row>
    <row r="76" spans="2:16" x14ac:dyDescent="0.2">
      <c r="B76">
        <v>6</v>
      </c>
      <c r="C76">
        <v>2</v>
      </c>
    </row>
    <row r="77" spans="2:16" x14ac:dyDescent="0.2">
      <c r="B77">
        <v>7</v>
      </c>
      <c r="C77">
        <v>3</v>
      </c>
    </row>
    <row r="78" spans="2:16" x14ac:dyDescent="0.2">
      <c r="B78">
        <f>B75*10</f>
        <v>10</v>
      </c>
      <c r="C78">
        <f>C75*10</f>
        <v>40</v>
      </c>
    </row>
    <row r="79" spans="2:16" x14ac:dyDescent="0.2">
      <c r="B79">
        <f t="shared" ref="B79:C79" si="3">B76*10</f>
        <v>60</v>
      </c>
      <c r="C79">
        <f t="shared" si="3"/>
        <v>20</v>
      </c>
    </row>
    <row r="80" spans="2:16" x14ac:dyDescent="0.2">
      <c r="B80">
        <f t="shared" ref="B80:C80" si="4">B77*10</f>
        <v>70</v>
      </c>
      <c r="C80">
        <f t="shared" si="4"/>
        <v>30</v>
      </c>
    </row>
    <row r="81" spans="2:3" x14ac:dyDescent="0.2">
      <c r="B81">
        <f>B78*10</f>
        <v>100</v>
      </c>
      <c r="C81">
        <f>C78*10</f>
        <v>400</v>
      </c>
    </row>
    <row r="82" spans="2:3" x14ac:dyDescent="0.2">
      <c r="B82">
        <f t="shared" ref="B82:C82" si="5">B79*10</f>
        <v>600</v>
      </c>
      <c r="C82">
        <f t="shared" si="5"/>
        <v>200</v>
      </c>
    </row>
    <row r="83" spans="2:3" x14ac:dyDescent="0.2">
      <c r="B83">
        <f t="shared" ref="B83:C83" si="6">B80*10</f>
        <v>700</v>
      </c>
      <c r="C83">
        <f t="shared" si="6"/>
        <v>300</v>
      </c>
    </row>
    <row r="84" spans="2:3" x14ac:dyDescent="0.2">
      <c r="B84">
        <v>5</v>
      </c>
      <c r="C84">
        <v>1</v>
      </c>
    </row>
    <row r="85" spans="2:3" x14ac:dyDescent="0.2">
      <c r="B85">
        <v>7</v>
      </c>
      <c r="C85">
        <v>2</v>
      </c>
    </row>
    <row r="86" spans="2:3" x14ac:dyDescent="0.2">
      <c r="B86">
        <v>3</v>
      </c>
      <c r="C86">
        <v>6</v>
      </c>
    </row>
    <row r="87" spans="2:3" x14ac:dyDescent="0.2">
      <c r="B87">
        <f>B84*10</f>
        <v>50</v>
      </c>
      <c r="C87">
        <f>C84*10</f>
        <v>10</v>
      </c>
    </row>
    <row r="88" spans="2:3" x14ac:dyDescent="0.2">
      <c r="B88">
        <f t="shared" ref="B88:C88" si="7">B85*10</f>
        <v>70</v>
      </c>
      <c r="C88">
        <f t="shared" si="7"/>
        <v>20</v>
      </c>
    </row>
    <row r="89" spans="2:3" x14ac:dyDescent="0.2">
      <c r="B89">
        <f t="shared" ref="B89:C89" si="8">B86*10</f>
        <v>30</v>
      </c>
      <c r="C89">
        <f t="shared" si="8"/>
        <v>60</v>
      </c>
    </row>
    <row r="90" spans="2:3" x14ac:dyDescent="0.2">
      <c r="B90">
        <f>B87*10</f>
        <v>500</v>
      </c>
      <c r="C90">
        <f>C87*10</f>
        <v>100</v>
      </c>
    </row>
    <row r="91" spans="2:3" x14ac:dyDescent="0.2">
      <c r="B91">
        <f t="shared" ref="B91:C91" si="9">B88*10</f>
        <v>700</v>
      </c>
      <c r="C91">
        <f t="shared" si="9"/>
        <v>200</v>
      </c>
    </row>
    <row r="92" spans="2:3" x14ac:dyDescent="0.2">
      <c r="B92">
        <f t="shared" ref="B92:C92" si="10">B89*10</f>
        <v>300</v>
      </c>
      <c r="C92">
        <f t="shared" si="10"/>
        <v>600</v>
      </c>
    </row>
    <row r="93" spans="2:3" x14ac:dyDescent="0.2">
      <c r="B93">
        <v>6</v>
      </c>
      <c r="C93">
        <v>1</v>
      </c>
    </row>
    <row r="94" spans="2:3" x14ac:dyDescent="0.2">
      <c r="B94">
        <v>2</v>
      </c>
      <c r="C94">
        <v>4</v>
      </c>
    </row>
    <row r="95" spans="2:3" x14ac:dyDescent="0.2">
      <c r="B95">
        <v>5</v>
      </c>
      <c r="C95">
        <v>7</v>
      </c>
    </row>
    <row r="96" spans="2:3" x14ac:dyDescent="0.2">
      <c r="B96">
        <f>B93*10</f>
        <v>60</v>
      </c>
      <c r="C96">
        <f>C93*10</f>
        <v>10</v>
      </c>
    </row>
    <row r="97" spans="2:3" x14ac:dyDescent="0.2">
      <c r="B97">
        <f t="shared" ref="B97:C97" si="11">B94*10</f>
        <v>20</v>
      </c>
      <c r="C97">
        <f t="shared" si="11"/>
        <v>40</v>
      </c>
    </row>
    <row r="98" spans="2:3" x14ac:dyDescent="0.2">
      <c r="B98">
        <f t="shared" ref="B98:C98" si="12">B95*10</f>
        <v>50</v>
      </c>
      <c r="C98">
        <f t="shared" si="12"/>
        <v>70</v>
      </c>
    </row>
    <row r="99" spans="2:3" x14ac:dyDescent="0.2">
      <c r="B99">
        <f>B96*10</f>
        <v>600</v>
      </c>
      <c r="C99">
        <f>C96*10</f>
        <v>100</v>
      </c>
    </row>
    <row r="100" spans="2:3" x14ac:dyDescent="0.2">
      <c r="B100">
        <f t="shared" ref="B100:C100" si="13">B97*10</f>
        <v>200</v>
      </c>
      <c r="C100">
        <f t="shared" si="13"/>
        <v>400</v>
      </c>
    </row>
    <row r="101" spans="2:3" x14ac:dyDescent="0.2">
      <c r="B101">
        <f t="shared" ref="B101:C101" si="14">B98*10</f>
        <v>500</v>
      </c>
      <c r="C101">
        <f t="shared" si="14"/>
        <v>700</v>
      </c>
    </row>
    <row r="102" spans="2:3" x14ac:dyDescent="0.2">
      <c r="B102">
        <v>7</v>
      </c>
      <c r="C102">
        <v>1</v>
      </c>
    </row>
    <row r="103" spans="2:3" x14ac:dyDescent="0.2">
      <c r="B103">
        <v>3</v>
      </c>
      <c r="C103">
        <v>5</v>
      </c>
    </row>
    <row r="104" spans="2:3" x14ac:dyDescent="0.2">
      <c r="B104">
        <v>4</v>
      </c>
      <c r="C104">
        <v>6</v>
      </c>
    </row>
    <row r="105" spans="2:3" x14ac:dyDescent="0.2">
      <c r="B105">
        <f>B102*10</f>
        <v>70</v>
      </c>
      <c r="C105">
        <f>C102*10</f>
        <v>10</v>
      </c>
    </row>
    <row r="106" spans="2:3" x14ac:dyDescent="0.2">
      <c r="B106">
        <f t="shared" ref="B106:C106" si="15">B103*10</f>
        <v>30</v>
      </c>
      <c r="C106">
        <f t="shared" si="15"/>
        <v>50</v>
      </c>
    </row>
    <row r="107" spans="2:3" x14ac:dyDescent="0.2">
      <c r="B107">
        <f t="shared" ref="B107:C107" si="16">B104*10</f>
        <v>40</v>
      </c>
      <c r="C107">
        <f t="shared" si="16"/>
        <v>60</v>
      </c>
    </row>
    <row r="108" spans="2:3" x14ac:dyDescent="0.2">
      <c r="B108">
        <f>B105*10</f>
        <v>700</v>
      </c>
      <c r="C108">
        <f>C105*10</f>
        <v>100</v>
      </c>
    </row>
    <row r="109" spans="2:3" x14ac:dyDescent="0.2">
      <c r="B109">
        <f t="shared" ref="B109:C109" si="17">B106*10</f>
        <v>300</v>
      </c>
      <c r="C109">
        <f t="shared" si="17"/>
        <v>500</v>
      </c>
    </row>
    <row r="110" spans="2:3" x14ac:dyDescent="0.2">
      <c r="B110">
        <f t="shared" ref="B110:C110" si="18">B107*10</f>
        <v>400</v>
      </c>
      <c r="C110">
        <f t="shared" si="18"/>
        <v>600</v>
      </c>
    </row>
    <row r="111" spans="2:3" x14ac:dyDescent="0.2">
      <c r="B111">
        <v>2</v>
      </c>
      <c r="C111">
        <v>3</v>
      </c>
    </row>
    <row r="112" spans="2:3" x14ac:dyDescent="0.2">
      <c r="B112">
        <v>4</v>
      </c>
      <c r="C112">
        <v>5</v>
      </c>
    </row>
    <row r="113" spans="2:3" x14ac:dyDescent="0.2">
      <c r="B113">
        <v>6</v>
      </c>
      <c r="C113">
        <v>7</v>
      </c>
    </row>
    <row r="114" spans="2:3" x14ac:dyDescent="0.2">
      <c r="B114">
        <f>B111*10</f>
        <v>20</v>
      </c>
      <c r="C114">
        <f>C111*10</f>
        <v>30</v>
      </c>
    </row>
    <row r="115" spans="2:3" x14ac:dyDescent="0.2">
      <c r="B115">
        <f t="shared" ref="B115:C115" si="19">B112*10</f>
        <v>40</v>
      </c>
      <c r="C115">
        <f t="shared" si="19"/>
        <v>50</v>
      </c>
    </row>
    <row r="116" spans="2:3" x14ac:dyDescent="0.2">
      <c r="B116">
        <f t="shared" ref="B116:C116" si="20">B113*10</f>
        <v>60</v>
      </c>
      <c r="C116">
        <f t="shared" si="20"/>
        <v>70</v>
      </c>
    </row>
    <row r="117" spans="2:3" x14ac:dyDescent="0.2">
      <c r="B117">
        <f>B114*10</f>
        <v>200</v>
      </c>
      <c r="C117">
        <f>C114*10</f>
        <v>300</v>
      </c>
    </row>
    <row r="118" spans="2:3" x14ac:dyDescent="0.2">
      <c r="B118">
        <f t="shared" ref="B118:C118" si="21">B115*10</f>
        <v>400</v>
      </c>
      <c r="C118">
        <f t="shared" si="21"/>
        <v>500</v>
      </c>
    </row>
    <row r="119" spans="2:3" x14ac:dyDescent="0.2">
      <c r="B119">
        <f t="shared" ref="B119:C119" si="22">B116*10</f>
        <v>600</v>
      </c>
      <c r="C119">
        <f t="shared" si="22"/>
        <v>700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4</vt:i4>
      </vt:variant>
    </vt:vector>
  </HeadingPairs>
  <TitlesOfParts>
    <vt:vector size="10" baseType="lpstr">
      <vt:lpstr>Teamindeling</vt:lpstr>
      <vt:lpstr>speelschema</vt:lpstr>
      <vt:lpstr>Score formulier</vt:lpstr>
      <vt:lpstr>Kleedkamerindeling</vt:lpstr>
      <vt:lpstr>Veldaanduiding</vt:lpstr>
      <vt:lpstr>Blad1</vt:lpstr>
      <vt:lpstr>Kleedkamerindeling!Afdrukbereik</vt:lpstr>
      <vt:lpstr>'Score formulier'!Afdrukbereik</vt:lpstr>
      <vt:lpstr>speelschema!Afdrukbereik</vt:lpstr>
      <vt:lpstr>Teamindeling!Afdrukbereik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Sellis</dc:creator>
  <cp:lastModifiedBy>Henri Sellis</cp:lastModifiedBy>
  <cp:lastPrinted>2018-06-07T13:07:10Z</cp:lastPrinted>
  <dcterms:created xsi:type="dcterms:W3CDTF">2013-04-25T18:38:11Z</dcterms:created>
  <dcterms:modified xsi:type="dcterms:W3CDTF">2018-06-08T09:46:36Z</dcterms:modified>
</cp:coreProperties>
</file>